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<sst xmlns="http://schemas.openxmlformats.org/spreadsheetml/2006/main" count="97" uniqueCount="84">
  <si>
    <t>双牌县2023年农业生产社会化服务兑付明细表</t>
  </si>
  <si>
    <t>序号</t>
  </si>
  <si>
    <t>合作社名称</t>
  </si>
  <si>
    <t>法人代表</t>
  </si>
  <si>
    <t>育秧</t>
  </si>
  <si>
    <t>机耕</t>
  </si>
  <si>
    <t>机插抛</t>
  </si>
  <si>
    <t>机烘</t>
  </si>
  <si>
    <t>开户银行、账号</t>
  </si>
  <si>
    <t>合计金额（元）</t>
  </si>
  <si>
    <t>育秧核定作业量（亩）</t>
  </si>
  <si>
    <t>育秧金额（元）</t>
  </si>
  <si>
    <t>机耕核定作业量（亩）</t>
  </si>
  <si>
    <t>机耕金额（元）</t>
  </si>
  <si>
    <t>机插抛核定作业量（亩）</t>
  </si>
  <si>
    <t>机插抛金额（元）</t>
  </si>
  <si>
    <t>机烘核定作业量（亩）</t>
  </si>
  <si>
    <t>机烘金额（元）</t>
  </si>
  <si>
    <t>开户行</t>
  </si>
  <si>
    <t>账号</t>
  </si>
  <si>
    <t>双牌县跃丰农业种植专业合作社</t>
  </si>
  <si>
    <t>蒋良跃</t>
  </si>
  <si>
    <t>农村商业银行</t>
  </si>
  <si>
    <t>82014300001978533</t>
  </si>
  <si>
    <t>永州市自强和美农业科技有限公司</t>
  </si>
  <si>
    <t>于君强</t>
  </si>
  <si>
    <t>工商银行</t>
  </si>
  <si>
    <t>1910204119100063811</t>
  </si>
  <si>
    <t>双牌县诚欣农机专业合作社</t>
  </si>
  <si>
    <t>文治柏</t>
  </si>
  <si>
    <t>82014300003163073</t>
  </si>
  <si>
    <t>双牌县越锋种植场</t>
  </si>
  <si>
    <t>马越锋</t>
  </si>
  <si>
    <t>82014300003972754</t>
  </si>
  <si>
    <t>双牌县柏树门农机专业合作社</t>
  </si>
  <si>
    <t>吴日珍</t>
  </si>
  <si>
    <t>6230901811111306583</t>
  </si>
  <si>
    <t>双牌县麻江镇廖家村股份经济合作社</t>
  </si>
  <si>
    <t>廖建林</t>
  </si>
  <si>
    <t>中国建设银行</t>
  </si>
  <si>
    <t>43050171800800000684</t>
  </si>
  <si>
    <t>双牌县理家坪乡理家坪村经济合作社</t>
  </si>
  <si>
    <t>王钟玲</t>
  </si>
  <si>
    <t>82014300003489518</t>
  </si>
  <si>
    <t>双牌县年丰衣机服务专业合作社</t>
  </si>
  <si>
    <t>冯志立</t>
  </si>
  <si>
    <t>82014300000355927</t>
  </si>
  <si>
    <t>双牌县双茶种植场</t>
  </si>
  <si>
    <t>邓艳春</t>
  </si>
  <si>
    <t>82014300003972618</t>
  </si>
  <si>
    <t>双牌县争伍农机服务专业合作社</t>
  </si>
  <si>
    <t>蒋争伍</t>
  </si>
  <si>
    <t>82014300001450515</t>
  </si>
  <si>
    <t>双牌县裕登农机专业合作社</t>
  </si>
  <si>
    <t>龚君宏</t>
  </si>
  <si>
    <t>82014300003972404</t>
  </si>
  <si>
    <t>双牌县启农种植养殖专业合作社</t>
  </si>
  <si>
    <t>蒋愉明</t>
  </si>
  <si>
    <t>82014300003502234</t>
  </si>
  <si>
    <t>双牌县裕达农机服务专业合作社</t>
  </si>
  <si>
    <t>唐盛富</t>
  </si>
  <si>
    <t>邮政储蓄银行</t>
  </si>
  <si>
    <t>943002010059318888</t>
  </si>
  <si>
    <t>双牌县陈兰供销现代农业发展有限公司</t>
  </si>
  <si>
    <t>周松梅</t>
  </si>
  <si>
    <t>双牌建设银行</t>
  </si>
  <si>
    <t>43050171800800000778</t>
  </si>
  <si>
    <t>双牌县天祥农业机械服务专业合作社</t>
  </si>
  <si>
    <t>胡鹏归</t>
  </si>
  <si>
    <t>82014300000003713</t>
  </si>
  <si>
    <t>双牌县顺民农业机械服务专业合作社</t>
  </si>
  <si>
    <t>陈培青</t>
  </si>
  <si>
    <t>82014300000355676</t>
  </si>
  <si>
    <t>双牌湘可农机服务专业合作社</t>
  </si>
  <si>
    <t>段孝平</t>
  </si>
  <si>
    <t>中国工商银行</t>
  </si>
  <si>
    <t>1910204109100079321</t>
  </si>
  <si>
    <t>双牌县奔田农机专业合作社</t>
  </si>
  <si>
    <t>龚松石</t>
  </si>
  <si>
    <t>82014300003972415</t>
  </si>
  <si>
    <t>双牌县志华农机服务专业合作社</t>
  </si>
  <si>
    <t>黄志勇</t>
  </si>
  <si>
    <t>943005010037018888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</si>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</sst>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28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  <xf numFmtId="0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topLeftCell="A13" workbookViewId="0">
      <selection activeCell="O6" sqref="O6"/>
    </sheetView>
  </sheetViews>
  <sheetFormatPr defaultColWidth="9" defaultRowHeight="13.5"/>
  <cols>
    <col min="1" max="1" width="4.5" style="1" customWidth="1"/>
    <col min="2" max="2" width="14.875" style="1" customWidth="1"/>
    <col min="3" max="3" width="9" style="1"/>
    <col min="4" max="9" width="8" style="1" customWidth="1"/>
    <col min="10" max="10" width="6.375" style="1" customWidth="1"/>
    <col min="11" max="11" width="7.5" style="1" customWidth="1"/>
    <col min="12" max="12" width="12.125" style="1" customWidth="1"/>
    <col min="13" max="13" width="20.625" style="1" customWidth="1"/>
    <col min="14" max="14" width="10.875" style="1" customWidth="1"/>
    <col min="15" max="16384" width="9" style="1"/>
  </cols>
  <sheetData>
    <row r="1" ht="25.5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/>
      <c r="F2" s="3" t="s">
        <v>5</v>
      </c>
      <c r="G2" s="3"/>
      <c r="H2" s="3" t="s">
        <v>6</v>
      </c>
      <c r="I2" s="3"/>
      <c r="J2" s="3" t="s">
        <v>7</v>
      </c>
      <c r="K2" s="3"/>
      <c r="L2" s="3" t="s">
        <v>8</v>
      </c>
      <c r="M2" s="3"/>
      <c r="N2" s="3" t="s">
        <v>9</v>
      </c>
    </row>
    <row r="3" ht="81" spans="1:14">
      <c r="A3" s="3"/>
      <c r="B3" s="3"/>
      <c r="C3" s="3"/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/>
    </row>
    <row r="4" ht="36" customHeight="1" spans="1:14">
      <c r="A4" s="4">
        <v>1</v>
      </c>
      <c r="B4" s="5" t="s">
        <v>20</v>
      </c>
      <c r="C4" s="4" t="s">
        <v>21</v>
      </c>
      <c r="D4" s="4">
        <v>248.5</v>
      </c>
      <c r="E4" s="4">
        <f>ROUNDDOWN(D4*30,0)</f>
        <v>7455</v>
      </c>
      <c r="F4" s="4">
        <v>1120</v>
      </c>
      <c r="G4" s="4">
        <f>F4*10</f>
        <v>11200</v>
      </c>
      <c r="H4" s="4">
        <v>205</v>
      </c>
      <c r="I4" s="7">
        <f>ROUNDDOWN(H4*24,0)</f>
        <v>4920</v>
      </c>
      <c r="J4" s="4"/>
      <c r="K4" s="4"/>
      <c r="L4" s="8" t="s">
        <v>22</v>
      </c>
      <c r="M4" s="11" t="s">
        <v>23</v>
      </c>
      <c r="N4" s="4">
        <f>E4+G4+I4+K4</f>
        <v>23575</v>
      </c>
    </row>
    <row r="5" ht="36" customHeight="1" spans="1:14">
      <c r="A5" s="4">
        <v>2</v>
      </c>
      <c r="B5" s="5" t="s">
        <v>24</v>
      </c>
      <c r="C5" s="4" t="s">
        <v>25</v>
      </c>
      <c r="D5" s="4">
        <v>3924.95</v>
      </c>
      <c r="E5" s="4">
        <f t="shared" ref="E5:E15" si="0">ROUNDDOWN(D5*30,0)</f>
        <v>117748</v>
      </c>
      <c r="F5" s="4">
        <v>1860</v>
      </c>
      <c r="G5" s="4">
        <f t="shared" ref="G5:G25" si="1">F5*10</f>
        <v>18600</v>
      </c>
      <c r="H5" s="4">
        <v>2221.94</v>
      </c>
      <c r="I5" s="7">
        <f>ROUNDDOWN(H5*24,0)</f>
        <v>53326</v>
      </c>
      <c r="J5" s="4"/>
      <c r="K5" s="4"/>
      <c r="L5" s="8" t="s">
        <v>26</v>
      </c>
      <c r="M5" s="12" t="s">
        <v>27</v>
      </c>
      <c r="N5" s="4">
        <f t="shared" ref="N5:N23" si="2">E5+G5+I5+K5</f>
        <v>189674</v>
      </c>
    </row>
    <row r="6" ht="36" customHeight="1" spans="1:14">
      <c r="A6" s="4">
        <v>3</v>
      </c>
      <c r="B6" s="5" t="s">
        <v>28</v>
      </c>
      <c r="C6" s="4" t="s">
        <v>29</v>
      </c>
      <c r="D6" s="4">
        <v>492</v>
      </c>
      <c r="E6" s="4">
        <f t="shared" si="0"/>
        <v>14760</v>
      </c>
      <c r="F6" s="4">
        <v>1220</v>
      </c>
      <c r="G6" s="4">
        <f t="shared" si="1"/>
        <v>12200</v>
      </c>
      <c r="H6" s="4"/>
      <c r="I6" s="7"/>
      <c r="J6" s="4"/>
      <c r="K6" s="4"/>
      <c r="L6" s="8" t="s">
        <v>22</v>
      </c>
      <c r="M6" s="12" t="s">
        <v>30</v>
      </c>
      <c r="N6" s="4">
        <f t="shared" si="2"/>
        <v>26960</v>
      </c>
    </row>
    <row r="7" ht="36" customHeight="1" spans="1:14">
      <c r="A7" s="4">
        <v>4</v>
      </c>
      <c r="B7" s="5" t="s">
        <v>31</v>
      </c>
      <c r="C7" s="4" t="s">
        <v>32</v>
      </c>
      <c r="D7" s="4">
        <v>505</v>
      </c>
      <c r="E7" s="4">
        <f t="shared" si="0"/>
        <v>15150</v>
      </c>
      <c r="F7" s="4">
        <v>1060</v>
      </c>
      <c r="G7" s="4">
        <f t="shared" si="1"/>
        <v>10600</v>
      </c>
      <c r="H7" s="4">
        <f>41.6+90.12</f>
        <v>131.72</v>
      </c>
      <c r="I7" s="7">
        <f>ROUNDDOWN(H7*24,0)</f>
        <v>3161</v>
      </c>
      <c r="J7" s="4"/>
      <c r="K7" s="4"/>
      <c r="L7" s="8" t="s">
        <v>22</v>
      </c>
      <c r="M7" s="12" t="s">
        <v>33</v>
      </c>
      <c r="N7" s="4">
        <f t="shared" si="2"/>
        <v>28911</v>
      </c>
    </row>
    <row r="8" ht="36" customHeight="1" spans="1:14">
      <c r="A8" s="4">
        <v>5</v>
      </c>
      <c r="B8" s="5" t="s">
        <v>34</v>
      </c>
      <c r="C8" s="4" t="s">
        <v>35</v>
      </c>
      <c r="D8" s="4">
        <v>790.94</v>
      </c>
      <c r="E8" s="4">
        <f t="shared" si="0"/>
        <v>23728</v>
      </c>
      <c r="F8" s="4">
        <v>980</v>
      </c>
      <c r="G8" s="4">
        <f t="shared" si="1"/>
        <v>9800</v>
      </c>
      <c r="H8" s="4"/>
      <c r="I8" s="7"/>
      <c r="J8" s="4"/>
      <c r="K8" s="4"/>
      <c r="L8" s="8" t="s">
        <v>22</v>
      </c>
      <c r="M8" s="12" t="s">
        <v>36</v>
      </c>
      <c r="N8" s="4">
        <f t="shared" si="2"/>
        <v>33528</v>
      </c>
    </row>
    <row r="9" ht="36" customHeight="1" spans="1:14">
      <c r="A9" s="4">
        <v>6</v>
      </c>
      <c r="B9" s="5" t="s">
        <v>37</v>
      </c>
      <c r="C9" s="4" t="s">
        <v>38</v>
      </c>
      <c r="D9" s="4">
        <v>867.67</v>
      </c>
      <c r="E9" s="4">
        <f t="shared" si="0"/>
        <v>26030</v>
      </c>
      <c r="F9" s="4">
        <v>920</v>
      </c>
      <c r="G9" s="4">
        <f t="shared" si="1"/>
        <v>9200</v>
      </c>
      <c r="H9" s="4"/>
      <c r="I9" s="7"/>
      <c r="J9" s="4"/>
      <c r="K9" s="4"/>
      <c r="L9" s="8" t="s">
        <v>39</v>
      </c>
      <c r="M9" s="12" t="s">
        <v>40</v>
      </c>
      <c r="N9" s="4">
        <f t="shared" si="2"/>
        <v>35230</v>
      </c>
    </row>
    <row r="10" ht="36" customHeight="1" spans="1:14">
      <c r="A10" s="4">
        <v>7</v>
      </c>
      <c r="B10" s="5" t="s">
        <v>41</v>
      </c>
      <c r="C10" s="4" t="s">
        <v>42</v>
      </c>
      <c r="D10" s="4">
        <f>309.43+150.78+155.32+203.76</f>
        <v>819.29</v>
      </c>
      <c r="E10" s="4">
        <f t="shared" si="0"/>
        <v>24578</v>
      </c>
      <c r="F10" s="4">
        <v>1040</v>
      </c>
      <c r="G10" s="4">
        <f t="shared" si="1"/>
        <v>10400</v>
      </c>
      <c r="H10" s="4"/>
      <c r="I10" s="7"/>
      <c r="J10" s="4"/>
      <c r="K10" s="4"/>
      <c r="L10" s="8" t="s">
        <v>22</v>
      </c>
      <c r="M10" s="12" t="s">
        <v>43</v>
      </c>
      <c r="N10" s="4">
        <f t="shared" si="2"/>
        <v>34978</v>
      </c>
    </row>
    <row r="11" ht="36" customHeight="1" spans="1:14">
      <c r="A11" s="4">
        <v>8</v>
      </c>
      <c r="B11" s="5" t="s">
        <v>44</v>
      </c>
      <c r="C11" s="4" t="s">
        <v>45</v>
      </c>
      <c r="D11" s="4">
        <v>165</v>
      </c>
      <c r="E11" s="4">
        <f t="shared" si="0"/>
        <v>4950</v>
      </c>
      <c r="F11" s="4">
        <v>1080</v>
      </c>
      <c r="G11" s="4">
        <f t="shared" si="1"/>
        <v>10800</v>
      </c>
      <c r="H11" s="4">
        <v>253.6</v>
      </c>
      <c r="I11" s="7">
        <f>ROUNDDOWN(H11*24,0)</f>
        <v>6086</v>
      </c>
      <c r="J11" s="4"/>
      <c r="K11" s="4"/>
      <c r="L11" s="8" t="s">
        <v>22</v>
      </c>
      <c r="M11" s="13" t="s">
        <v>46</v>
      </c>
      <c r="N11" s="4">
        <f t="shared" si="2"/>
        <v>21836</v>
      </c>
    </row>
    <row r="12" ht="36" customHeight="1" spans="1:14">
      <c r="A12" s="4">
        <v>9</v>
      </c>
      <c r="B12" s="5" t="s">
        <v>47</v>
      </c>
      <c r="C12" s="4" t="s">
        <v>48</v>
      </c>
      <c r="D12" s="4">
        <v>195.64</v>
      </c>
      <c r="E12" s="4">
        <f t="shared" si="0"/>
        <v>5869</v>
      </c>
      <c r="F12" s="4">
        <v>650</v>
      </c>
      <c r="G12" s="4">
        <f t="shared" si="1"/>
        <v>6500</v>
      </c>
      <c r="H12" s="4"/>
      <c r="I12" s="7"/>
      <c r="J12" s="4"/>
      <c r="K12" s="4"/>
      <c r="L12" s="8" t="s">
        <v>22</v>
      </c>
      <c r="M12" s="13" t="s">
        <v>49</v>
      </c>
      <c r="N12" s="4">
        <f t="shared" si="2"/>
        <v>12369</v>
      </c>
    </row>
    <row r="13" ht="36" customHeight="1" spans="1:14">
      <c r="A13" s="4">
        <v>10</v>
      </c>
      <c r="B13" s="5" t="s">
        <v>50</v>
      </c>
      <c r="C13" s="4" t="s">
        <v>51</v>
      </c>
      <c r="D13" s="4">
        <v>165.8</v>
      </c>
      <c r="E13" s="4">
        <f t="shared" si="0"/>
        <v>4974</v>
      </c>
      <c r="F13" s="4">
        <v>1090</v>
      </c>
      <c r="G13" s="4">
        <f t="shared" si="1"/>
        <v>10900</v>
      </c>
      <c r="H13" s="4"/>
      <c r="I13" s="7"/>
      <c r="J13" s="4"/>
      <c r="K13" s="4"/>
      <c r="L13" s="8" t="s">
        <v>22</v>
      </c>
      <c r="M13" s="12" t="s">
        <v>52</v>
      </c>
      <c r="N13" s="4">
        <f t="shared" si="2"/>
        <v>15874</v>
      </c>
    </row>
    <row r="14" ht="36" customHeight="1" spans="1:14">
      <c r="A14" s="4">
        <v>11</v>
      </c>
      <c r="B14" s="5" t="s">
        <v>53</v>
      </c>
      <c r="C14" s="4" t="s">
        <v>54</v>
      </c>
      <c r="D14" s="4">
        <v>643.86</v>
      </c>
      <c r="E14" s="4">
        <f t="shared" si="0"/>
        <v>19315</v>
      </c>
      <c r="F14" s="4">
        <v>660</v>
      </c>
      <c r="G14" s="4">
        <f t="shared" si="1"/>
        <v>6600</v>
      </c>
      <c r="H14" s="4"/>
      <c r="I14" s="7"/>
      <c r="J14" s="4"/>
      <c r="K14" s="4"/>
      <c r="L14" s="8" t="s">
        <v>22</v>
      </c>
      <c r="M14" s="12" t="s">
        <v>55</v>
      </c>
      <c r="N14" s="4">
        <f t="shared" si="2"/>
        <v>25915</v>
      </c>
    </row>
    <row r="15" ht="36" customHeight="1" spans="1:14">
      <c r="A15" s="4">
        <v>12</v>
      </c>
      <c r="B15" s="5" t="s">
        <v>56</v>
      </c>
      <c r="C15" s="4" t="s">
        <v>57</v>
      </c>
      <c r="D15" s="4">
        <v>942.85</v>
      </c>
      <c r="E15" s="4">
        <f t="shared" si="0"/>
        <v>28285</v>
      </c>
      <c r="F15" s="4">
        <v>1660</v>
      </c>
      <c r="G15" s="4">
        <f t="shared" si="1"/>
        <v>16600</v>
      </c>
      <c r="H15" s="4">
        <v>714.54</v>
      </c>
      <c r="I15" s="7">
        <f>ROUNDDOWN(H15*24,0)</f>
        <v>17148</v>
      </c>
      <c r="J15" s="4"/>
      <c r="K15" s="4"/>
      <c r="L15" s="8" t="s">
        <v>22</v>
      </c>
      <c r="M15" s="12" t="s">
        <v>58</v>
      </c>
      <c r="N15" s="4">
        <f t="shared" si="2"/>
        <v>62033</v>
      </c>
    </row>
    <row r="16" ht="36" customHeight="1" spans="1:14">
      <c r="A16" s="4">
        <v>13</v>
      </c>
      <c r="B16" s="5" t="s">
        <v>59</v>
      </c>
      <c r="C16" s="4" t="s">
        <v>60</v>
      </c>
      <c r="D16" s="4"/>
      <c r="E16" s="4"/>
      <c r="F16" s="4">
        <v>1796</v>
      </c>
      <c r="G16" s="4">
        <f t="shared" si="1"/>
        <v>17960</v>
      </c>
      <c r="H16" s="4">
        <v>1560</v>
      </c>
      <c r="I16" s="7">
        <f>ROUNDDOWN(H16*24,0)</f>
        <v>37440</v>
      </c>
      <c r="J16" s="4"/>
      <c r="K16" s="4"/>
      <c r="L16" s="8" t="s">
        <v>61</v>
      </c>
      <c r="M16" s="12" t="s">
        <v>62</v>
      </c>
      <c r="N16" s="4">
        <f t="shared" si="2"/>
        <v>55400</v>
      </c>
    </row>
    <row r="17" ht="36" customHeight="1" spans="1:14">
      <c r="A17" s="4">
        <v>14</v>
      </c>
      <c r="B17" s="5" t="s">
        <v>63</v>
      </c>
      <c r="C17" s="4" t="s">
        <v>64</v>
      </c>
      <c r="D17" s="4"/>
      <c r="E17" s="4"/>
      <c r="F17" s="4">
        <v>1230</v>
      </c>
      <c r="G17" s="4">
        <f t="shared" si="1"/>
        <v>12300</v>
      </c>
      <c r="H17" s="4"/>
      <c r="I17" s="4"/>
      <c r="J17" s="4">
        <v>10140</v>
      </c>
      <c r="K17" s="7">
        <f>J17*24.95</f>
        <v>252993</v>
      </c>
      <c r="L17" s="8" t="s">
        <v>65</v>
      </c>
      <c r="M17" s="12" t="s">
        <v>66</v>
      </c>
      <c r="N17" s="4">
        <f t="shared" si="2"/>
        <v>265293</v>
      </c>
    </row>
    <row r="18" ht="36" customHeight="1" spans="1:14">
      <c r="A18" s="4">
        <v>15</v>
      </c>
      <c r="B18" s="5" t="s">
        <v>67</v>
      </c>
      <c r="C18" s="4" t="s">
        <v>68</v>
      </c>
      <c r="D18" s="4"/>
      <c r="E18" s="4"/>
      <c r="F18" s="4">
        <v>1480</v>
      </c>
      <c r="G18" s="4">
        <f t="shared" si="1"/>
        <v>14800</v>
      </c>
      <c r="H18" s="4"/>
      <c r="I18" s="7"/>
      <c r="J18" s="4"/>
      <c r="K18" s="4"/>
      <c r="L18" s="8" t="s">
        <v>22</v>
      </c>
      <c r="M18" s="12" t="s">
        <v>69</v>
      </c>
      <c r="N18" s="4">
        <f t="shared" si="2"/>
        <v>14800</v>
      </c>
    </row>
    <row r="19" ht="36" customHeight="1" spans="1:14">
      <c r="A19" s="4">
        <v>16</v>
      </c>
      <c r="B19" s="5" t="s">
        <v>70</v>
      </c>
      <c r="C19" s="4" t="s">
        <v>71</v>
      </c>
      <c r="D19" s="4">
        <v>883.6</v>
      </c>
      <c r="E19" s="4">
        <f t="shared" ref="E16:E22" si="3">ROUNDDOWN(D19*30,0)</f>
        <v>26508</v>
      </c>
      <c r="F19" s="4">
        <v>1090</v>
      </c>
      <c r="G19" s="4">
        <f t="shared" si="1"/>
        <v>10900</v>
      </c>
      <c r="H19" s="4">
        <v>176.35</v>
      </c>
      <c r="I19" s="7">
        <f>ROUNDDOWN(H19*24,0)</f>
        <v>4232</v>
      </c>
      <c r="J19" s="4"/>
      <c r="K19" s="4"/>
      <c r="L19" s="8" t="s">
        <v>22</v>
      </c>
      <c r="M19" s="12" t="s">
        <v>72</v>
      </c>
      <c r="N19" s="4">
        <f t="shared" si="2"/>
        <v>41640</v>
      </c>
    </row>
    <row r="20" ht="36" customHeight="1" spans="1:14">
      <c r="A20" s="4">
        <v>17</v>
      </c>
      <c r="B20" s="5" t="s">
        <v>73</v>
      </c>
      <c r="C20" s="4" t="s">
        <v>74</v>
      </c>
      <c r="D20" s="4">
        <v>2.6</v>
      </c>
      <c r="E20" s="4">
        <f t="shared" si="3"/>
        <v>78</v>
      </c>
      <c r="F20" s="4">
        <v>1100</v>
      </c>
      <c r="G20" s="4">
        <f t="shared" si="1"/>
        <v>11000</v>
      </c>
      <c r="H20" s="4"/>
      <c r="I20" s="7">
        <f>ROUNDDOWN(H20*24,0)</f>
        <v>0</v>
      </c>
      <c r="J20" s="4"/>
      <c r="K20" s="4"/>
      <c r="L20" s="8" t="s">
        <v>75</v>
      </c>
      <c r="M20" s="12" t="s">
        <v>76</v>
      </c>
      <c r="N20" s="4">
        <f t="shared" si="2"/>
        <v>11078</v>
      </c>
    </row>
    <row r="21" ht="36" customHeight="1" spans="1:14">
      <c r="A21" s="4">
        <v>18</v>
      </c>
      <c r="B21" s="5" t="s">
        <v>77</v>
      </c>
      <c r="C21" s="4" t="s">
        <v>78</v>
      </c>
      <c r="D21" s="4">
        <v>1052.55</v>
      </c>
      <c r="E21" s="4">
        <f t="shared" si="3"/>
        <v>31576</v>
      </c>
      <c r="F21" s="4">
        <v>1260</v>
      </c>
      <c r="G21" s="4">
        <f t="shared" si="1"/>
        <v>12600</v>
      </c>
      <c r="H21" s="4">
        <v>520.87</v>
      </c>
      <c r="I21" s="7">
        <f>ROUNDDOWN(H21*24,0)</f>
        <v>12500</v>
      </c>
      <c r="J21" s="4"/>
      <c r="K21" s="4"/>
      <c r="L21" s="8" t="s">
        <v>22</v>
      </c>
      <c r="M21" s="12" t="s">
        <v>79</v>
      </c>
      <c r="N21" s="4">
        <f t="shared" si="2"/>
        <v>56676</v>
      </c>
    </row>
    <row r="22" ht="36" customHeight="1" spans="1:14">
      <c r="A22" s="4">
        <v>19</v>
      </c>
      <c r="B22" s="5" t="s">
        <v>80</v>
      </c>
      <c r="C22" s="4" t="s">
        <v>81</v>
      </c>
      <c r="D22" s="4">
        <v>2422.2</v>
      </c>
      <c r="E22" s="4">
        <f t="shared" si="3"/>
        <v>72666</v>
      </c>
      <c r="F22" s="4">
        <v>1320</v>
      </c>
      <c r="G22" s="4">
        <f t="shared" si="1"/>
        <v>13200</v>
      </c>
      <c r="H22" s="4">
        <v>2125.42</v>
      </c>
      <c r="I22" s="7">
        <f>ROUNDDOWN(H22*24,0)</f>
        <v>51010</v>
      </c>
      <c r="J22" s="4"/>
      <c r="K22" s="4"/>
      <c r="L22" s="8" t="s">
        <v>61</v>
      </c>
      <c r="M22" s="12" t="s">
        <v>82</v>
      </c>
      <c r="N22" s="4">
        <f t="shared" si="2"/>
        <v>136876</v>
      </c>
    </row>
    <row r="23" ht="33" customHeight="1" spans="1:14">
      <c r="A23" s="4"/>
      <c r="B23" s="3" t="s">
        <v>83</v>
      </c>
      <c r="C23" s="4"/>
      <c r="D23" s="6">
        <f>SUM(D4:D22)</f>
        <v>14122.45</v>
      </c>
      <c r="E23" s="3">
        <f>SUM(E4:E22)</f>
        <v>423670</v>
      </c>
      <c r="F23" s="3">
        <f>SUM(F4:F22)</f>
        <v>22616</v>
      </c>
      <c r="G23" s="3">
        <f t="shared" si="1"/>
        <v>226160</v>
      </c>
      <c r="H23" s="3">
        <f>SUM(H4:H22)</f>
        <v>7909.44</v>
      </c>
      <c r="I23" s="3">
        <f>SUM(I4:I22)</f>
        <v>189823</v>
      </c>
      <c r="J23" s="3">
        <f>SUM(J4:J22)</f>
        <v>10140</v>
      </c>
      <c r="K23" s="3">
        <f>SUM(K4:K22)</f>
        <v>252993</v>
      </c>
      <c r="L23" s="4"/>
      <c r="M23" s="3"/>
      <c r="N23" s="3">
        <f t="shared" si="2"/>
        <v>1092646</v>
      </c>
    </row>
  </sheetData>
  <mergeCells count="10">
    <mergeCell ref="A1:M1"/>
    <mergeCell ref="D2:E2"/>
    <mergeCell ref="F2:G2"/>
    <mergeCell ref="H2:I2"/>
    <mergeCell ref="J2:K2"/>
    <mergeCell ref="L2:M2"/>
    <mergeCell ref="A2:A3"/>
    <mergeCell ref="B2:B3"/>
    <mergeCell ref="C2:C3"/>
    <mergeCell ref="N2:N3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冯小宝</cp:lastModifiedBy>
  <dcterms:created xsi:type="dcterms:W3CDTF">2023-05-12T11:15:00Z</dcterms:created>
  <cp:lastPrinted>2023-11-10T01:27:00Z</cp:lastPrinted>
  <dcterms:modified xsi:type="dcterms:W3CDTF">2024-05-07T08:24:58Z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B921DF89042B4FC287B55CD8B265F0EB_13</vt:lpwstr>
  </property>
  <property fmtid="{D5CDD505-2E9C-101B-9397-08002B2CF9AE}" pid="3" name="KSOProductBuildVer">
    <vt:lpwstr>2052-12.1.0.16417</vt:lpwstr>
  </property>
</Properties>
</file>