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已验收" sheetId="1" r:id="rId1"/>
    <sheet name="社会化服务组织" sheetId="9" r:id="rId2"/>
  </sheets>
  <definedNames>
    <definedName name="_xlnm._FilterDatabase" localSheetId="0" hidden="1">已验收!$A$3:$M$92</definedName>
    <definedName name="_xlnm.Print_Titles" localSheetId="0">已验收!$3:$4</definedName>
  </definedNames>
  <calcPr calcId="144525"/>
</workbook>
</file>

<file path=xl/sharedStrings.xml><?xml version="1.0" encoding="utf-8"?>
<sst xmlns="http://schemas.openxmlformats.org/spreadsheetml/2006/main" count="385" uniqueCount="204">
  <si>
    <t>双牌县2022年稻谷补贴发放表（适度规模经营汇总表）</t>
  </si>
  <si>
    <t>单位：元.亩</t>
  </si>
  <si>
    <t>序号</t>
  </si>
  <si>
    <t>乡镇</t>
  </si>
  <si>
    <t>村别</t>
  </si>
  <si>
    <t>姓名</t>
  </si>
  <si>
    <t>双季稻种植补贴</t>
  </si>
  <si>
    <t>一季稻种植补贴</t>
  </si>
  <si>
    <t>补贴面积合计</t>
  </si>
  <si>
    <t>补贴金额合计</t>
  </si>
  <si>
    <t>备注</t>
  </si>
  <si>
    <t>种植
面积</t>
  </si>
  <si>
    <t xml:space="preserve">补贴
标准 </t>
  </si>
  <si>
    <t>补贴
金额</t>
  </si>
  <si>
    <t>五里牌镇</t>
  </si>
  <si>
    <t>五里牌村</t>
  </si>
  <si>
    <t>马铸国</t>
  </si>
  <si>
    <t>蒋良跃</t>
  </si>
  <si>
    <t>全家洲村</t>
  </si>
  <si>
    <t>蒋良超</t>
  </si>
  <si>
    <t>蒋先锋</t>
  </si>
  <si>
    <t>秦明波</t>
  </si>
  <si>
    <t>红福田村</t>
  </si>
  <si>
    <t>蒋权昌</t>
  </si>
  <si>
    <t>青山里村</t>
  </si>
  <si>
    <t>胡彩玉</t>
  </si>
  <si>
    <t>胡彩云</t>
  </si>
  <si>
    <t>胡鹏归</t>
  </si>
  <si>
    <t>胡宗满</t>
  </si>
  <si>
    <t>胡尚争</t>
  </si>
  <si>
    <t>潇水湾村</t>
  </si>
  <si>
    <t>奉永智</t>
  </si>
  <si>
    <t>陈明善</t>
  </si>
  <si>
    <t>柏梧塘村</t>
  </si>
  <si>
    <t>袁玉辉</t>
  </si>
  <si>
    <t>胡婉东</t>
  </si>
  <si>
    <t>茶林镇</t>
  </si>
  <si>
    <t>探花村</t>
  </si>
  <si>
    <t>龚元伟</t>
  </si>
  <si>
    <t>邓昌华</t>
  </si>
  <si>
    <t>廖明龙</t>
  </si>
  <si>
    <t>廖才群</t>
  </si>
  <si>
    <t>中兴村</t>
  </si>
  <si>
    <t>龚纯海</t>
  </si>
  <si>
    <t>邓付文</t>
  </si>
  <si>
    <t>金星村</t>
  </si>
  <si>
    <t>邓卫国</t>
  </si>
  <si>
    <t>邓石山</t>
  </si>
  <si>
    <t>麻江镇</t>
  </si>
  <si>
    <t>黄江源村</t>
  </si>
  <si>
    <t>邓昌明</t>
  </si>
  <si>
    <t>何波</t>
  </si>
  <si>
    <t>廖家村</t>
  </si>
  <si>
    <t>廖冬旺</t>
  </si>
  <si>
    <t>新湾福村</t>
  </si>
  <si>
    <t>刘云国</t>
  </si>
  <si>
    <t>江村镇</t>
  </si>
  <si>
    <t>双井村</t>
  </si>
  <si>
    <t>唐清荣</t>
  </si>
  <si>
    <t>周平元</t>
  </si>
  <si>
    <t>唐清桂</t>
  </si>
  <si>
    <t>何承太</t>
  </si>
  <si>
    <t>胡志力</t>
  </si>
  <si>
    <t>尹清宏</t>
  </si>
  <si>
    <t>胡登良</t>
  </si>
  <si>
    <t>文塔村</t>
  </si>
  <si>
    <t>唐炳和</t>
  </si>
  <si>
    <t>江村村</t>
  </si>
  <si>
    <t>周友义</t>
  </si>
  <si>
    <t>花坪村</t>
  </si>
  <si>
    <t>严德清</t>
  </si>
  <si>
    <t>严德武</t>
  </si>
  <si>
    <t>周守腾</t>
  </si>
  <si>
    <t>莫小利</t>
  </si>
  <si>
    <t>泷泊镇</t>
  </si>
  <si>
    <t>冲头村</t>
  </si>
  <si>
    <t>马越锋</t>
  </si>
  <si>
    <t>樟古寺村</t>
  </si>
  <si>
    <t>李雪华</t>
  </si>
  <si>
    <t>周一国</t>
  </si>
  <si>
    <t>袁雪凤</t>
  </si>
  <si>
    <t>邓善林</t>
  </si>
  <si>
    <t>蒋力勋</t>
  </si>
  <si>
    <t>陶鸭林</t>
  </si>
  <si>
    <t>蒋小明</t>
  </si>
  <si>
    <t>蒋勋奇</t>
  </si>
  <si>
    <t>蒋建柏</t>
  </si>
  <si>
    <t>李建林</t>
  </si>
  <si>
    <t>蒋宝勋</t>
  </si>
  <si>
    <t>王先革</t>
  </si>
  <si>
    <t>平福头村</t>
  </si>
  <si>
    <t>唐顺斌</t>
  </si>
  <si>
    <t>陈兆辉</t>
  </si>
  <si>
    <t>徐小平</t>
  </si>
  <si>
    <t>蒋崇义</t>
  </si>
  <si>
    <t>陈培青</t>
  </si>
  <si>
    <t>人民洞村</t>
  </si>
  <si>
    <t>陈松林</t>
  </si>
  <si>
    <t>陈智云</t>
  </si>
  <si>
    <t>周正连</t>
  </si>
  <si>
    <t>蒋争伍</t>
  </si>
  <si>
    <t>陈治柏</t>
  </si>
  <si>
    <t>毛建武</t>
  </si>
  <si>
    <t>张松军</t>
  </si>
  <si>
    <t>李安如</t>
  </si>
  <si>
    <t>龚大军</t>
  </si>
  <si>
    <t>江西村</t>
  </si>
  <si>
    <t>唐四峦</t>
  </si>
  <si>
    <t>蒋中勇</t>
  </si>
  <si>
    <t>曾冬梅</t>
  </si>
  <si>
    <t>良村</t>
  </si>
  <si>
    <t>蒋新春</t>
  </si>
  <si>
    <t>文治柏</t>
  </si>
  <si>
    <t>九甲村</t>
  </si>
  <si>
    <t>蒋亮华</t>
  </si>
  <si>
    <t>蒋大悟</t>
  </si>
  <si>
    <t>蒋浴民</t>
  </si>
  <si>
    <t>尚仁里村</t>
  </si>
  <si>
    <t>许秋波</t>
  </si>
  <si>
    <t>卿茂香</t>
  </si>
  <si>
    <t>观文口村</t>
  </si>
  <si>
    <t>蒋双艳</t>
  </si>
  <si>
    <t>义村</t>
  </si>
  <si>
    <t>张国祥</t>
  </si>
  <si>
    <t>枫木山村</t>
  </si>
  <si>
    <t>屈粉林</t>
  </si>
  <si>
    <t>唐先锋</t>
  </si>
  <si>
    <t>唐春华</t>
  </si>
  <si>
    <t>冯志立</t>
  </si>
  <si>
    <t>唐鹏斌</t>
  </si>
  <si>
    <t>沙背甸村</t>
  </si>
  <si>
    <t>黄国生</t>
  </si>
  <si>
    <t>黄明合</t>
  </si>
  <si>
    <t>黄旭生</t>
  </si>
  <si>
    <t>唐建军</t>
  </si>
  <si>
    <t>黄成勇</t>
  </si>
  <si>
    <t>黄志勇</t>
  </si>
  <si>
    <t>黄善初</t>
  </si>
  <si>
    <t>乌鸦山村</t>
  </si>
  <si>
    <t>蒋忠波</t>
  </si>
  <si>
    <t>乌鸦山村、观文口村、江西村</t>
  </si>
  <si>
    <t>溧江源村</t>
  </si>
  <si>
    <t>周建华</t>
  </si>
  <si>
    <t>上梧江乡</t>
  </si>
  <si>
    <t>新立村</t>
  </si>
  <si>
    <t>奉小元</t>
  </si>
  <si>
    <t>理家坪乡</t>
  </si>
  <si>
    <t>理家坪村</t>
  </si>
  <si>
    <t>熊昌德</t>
  </si>
  <si>
    <t>群力村</t>
  </si>
  <si>
    <t>邓小金</t>
  </si>
  <si>
    <t>秦峰</t>
  </si>
  <si>
    <t>秦朝生</t>
  </si>
  <si>
    <t>秦雨生</t>
  </si>
  <si>
    <t>胡仁新</t>
  </si>
  <si>
    <t>袁正文</t>
  </si>
  <si>
    <t>塘于洞村</t>
  </si>
  <si>
    <t>秦亮星</t>
  </si>
  <si>
    <t>吴光军</t>
  </si>
  <si>
    <t>秦全开</t>
  </si>
  <si>
    <t>坦田村</t>
  </si>
  <si>
    <t>何增辉</t>
  </si>
  <si>
    <t>打鼓坪乡</t>
  </si>
  <si>
    <t>双丰村</t>
  </si>
  <si>
    <t>何少彬</t>
  </si>
  <si>
    <t>全县总计</t>
  </si>
  <si>
    <t>双牌县2021年粮食适度规模经营补贴发放表（服务组织）</t>
  </si>
  <si>
    <t>服务组织</t>
  </si>
  <si>
    <t>法人代表</t>
  </si>
  <si>
    <t>服务形式</t>
  </si>
  <si>
    <t>身份证号</t>
  </si>
  <si>
    <t>电话号码</t>
  </si>
  <si>
    <t>服务面积</t>
  </si>
  <si>
    <t>补贴标准</t>
  </si>
  <si>
    <t>补贴金额</t>
  </si>
  <si>
    <t>双牌县五里牌镇农作物病虫害专业化统防统治服务部</t>
  </si>
  <si>
    <t>邓艳艳</t>
  </si>
  <si>
    <t>统防统治</t>
  </si>
  <si>
    <t>432929********1047</t>
  </si>
  <si>
    <t>188****6348/153****5578</t>
  </si>
  <si>
    <t>双牌县三农机械化育秧服务专业合作社</t>
  </si>
  <si>
    <t>马小军</t>
  </si>
  <si>
    <t>烘干</t>
  </si>
  <si>
    <t>432929********4519</t>
  </si>
  <si>
    <t>151****2828</t>
  </si>
  <si>
    <t>双牌县腾友水稻种植农民专业化合作社</t>
  </si>
  <si>
    <t>文家能</t>
  </si>
  <si>
    <t>集中育秧抛秧</t>
  </si>
  <si>
    <t>432929********5014</t>
  </si>
  <si>
    <t>181****9663</t>
  </si>
  <si>
    <t>81014300003112068</t>
  </si>
  <si>
    <t>双牌县航防农作物病虫害防治专业合作社</t>
  </si>
  <si>
    <t>黄坚</t>
  </si>
  <si>
    <t>431123********1032</t>
  </si>
  <si>
    <t>151****2307</t>
  </si>
  <si>
    <t>双牌县陈兰供销现代农业发展有限公司</t>
  </si>
  <si>
    <t>周雪梅</t>
  </si>
  <si>
    <t>432902********0024</t>
  </si>
  <si>
    <t>181****1980</t>
  </si>
  <si>
    <t>双牌县金博农作物病虫害防治专业合作社</t>
  </si>
  <si>
    <t>杨鑫</t>
  </si>
  <si>
    <t>430111********0410</t>
  </si>
  <si>
    <t>138****5077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</si>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</sst>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workbookViewId="0">
      <pane ySplit="4" topLeftCell="A58" activePane="bottomLeft" state="frozenSplit"/>
      <selection/>
      <selection pane="bottomLeft" activeCell="B101" sqref="B101"/>
    </sheetView>
  </sheetViews>
  <sheetFormatPr defaultColWidth="8.89166666666667" defaultRowHeight="13.5"/>
  <cols>
    <col min="1" max="1" width="5.125" style="16" customWidth="1"/>
    <col min="2" max="3" width="8.89166666666667" style="16"/>
    <col min="4" max="4" width="8" style="16" customWidth="1"/>
    <col min="5" max="9" width="7.5" style="16" customWidth="1"/>
    <col min="10" max="11" width="9.375" style="16" customWidth="1"/>
    <col min="12" max="12" width="10.5" style="16" customWidth="1"/>
    <col min="13" max="13" width="17.375" style="16" customWidth="1"/>
    <col min="14" max="16384" width="8.89166666666667" style="16"/>
  </cols>
  <sheetData>
    <row r="1" ht="20.25" spans="1:1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8.75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8" customHeight="1" spans="1:13">
      <c r="A3" s="12" t="s">
        <v>2</v>
      </c>
      <c r="B3" s="19" t="s">
        <v>3</v>
      </c>
      <c r="C3" s="19" t="s">
        <v>4</v>
      </c>
      <c r="D3" s="19" t="s">
        <v>5</v>
      </c>
      <c r="E3" s="5" t="s">
        <v>6</v>
      </c>
      <c r="F3" s="5"/>
      <c r="G3" s="5"/>
      <c r="H3" s="5" t="s">
        <v>7</v>
      </c>
      <c r="I3" s="5"/>
      <c r="J3" s="5"/>
      <c r="K3" s="23" t="s">
        <v>8</v>
      </c>
      <c r="L3" s="23" t="s">
        <v>9</v>
      </c>
      <c r="M3" s="24" t="s">
        <v>10</v>
      </c>
    </row>
    <row r="4" ht="27" spans="1:13">
      <c r="A4" s="12"/>
      <c r="B4" s="19"/>
      <c r="C4" s="19"/>
      <c r="D4" s="19"/>
      <c r="E4" s="20" t="s">
        <v>11</v>
      </c>
      <c r="F4" s="20" t="s">
        <v>12</v>
      </c>
      <c r="G4" s="20" t="s">
        <v>13</v>
      </c>
      <c r="H4" s="20" t="s">
        <v>11</v>
      </c>
      <c r="I4" s="20" t="s">
        <v>12</v>
      </c>
      <c r="J4" s="20" t="s">
        <v>13</v>
      </c>
      <c r="K4" s="25"/>
      <c r="L4" s="25"/>
      <c r="M4" s="24"/>
    </row>
    <row r="5" s="14" customFormat="1" spans="1:13">
      <c r="A5" s="21">
        <v>1</v>
      </c>
      <c r="B5" s="21" t="s">
        <v>14</v>
      </c>
      <c r="C5" s="21" t="s">
        <v>15</v>
      </c>
      <c r="D5" s="21" t="s">
        <v>16</v>
      </c>
      <c r="E5" s="21">
        <v>68.5</v>
      </c>
      <c r="F5" s="21">
        <v>120</v>
      </c>
      <c r="G5" s="21">
        <f>E5*F5</f>
        <v>8220</v>
      </c>
      <c r="H5" s="21">
        <v>98.5</v>
      </c>
      <c r="I5" s="21">
        <v>60</v>
      </c>
      <c r="J5" s="21">
        <f t="shared" ref="J5:J31" si="0">H5*I5</f>
        <v>5910</v>
      </c>
      <c r="K5" s="21">
        <f>E5+H5</f>
        <v>167</v>
      </c>
      <c r="L5" s="21">
        <f t="shared" ref="L5:L31" si="1">G5+J5</f>
        <v>14130</v>
      </c>
      <c r="M5" s="21"/>
    </row>
    <row r="6" s="14" customFormat="1" spans="1:13">
      <c r="A6" s="21">
        <v>2</v>
      </c>
      <c r="B6" s="21" t="s">
        <v>14</v>
      </c>
      <c r="C6" s="21" t="s">
        <v>15</v>
      </c>
      <c r="D6" s="21" t="s">
        <v>17</v>
      </c>
      <c r="E6" s="21"/>
      <c r="F6" s="21" t="str">
        <f t="shared" ref="F5:F11" si="2">IF(E6&lt;100,"100","120")</f>
        <v>100</v>
      </c>
      <c r="G6" s="21">
        <f t="shared" ref="G5:G31" si="3">E6*F6</f>
        <v>0</v>
      </c>
      <c r="H6" s="21">
        <v>83</v>
      </c>
      <c r="I6" s="21">
        <f t="shared" ref="I5:I11" si="4">IF(H6&lt;100,50,60)</f>
        <v>50</v>
      </c>
      <c r="J6" s="21">
        <f t="shared" si="0"/>
        <v>4150</v>
      </c>
      <c r="K6" s="21">
        <f t="shared" ref="K6:K37" si="5">E6+H6</f>
        <v>83</v>
      </c>
      <c r="L6" s="21">
        <f t="shared" si="1"/>
        <v>4150</v>
      </c>
      <c r="M6" s="21"/>
    </row>
    <row r="7" s="14" customFormat="1" spans="1:13">
      <c r="A7" s="21">
        <v>3</v>
      </c>
      <c r="B7" s="21" t="s">
        <v>14</v>
      </c>
      <c r="C7" s="21" t="s">
        <v>18</v>
      </c>
      <c r="D7" s="21" t="s">
        <v>19</v>
      </c>
      <c r="E7" s="21"/>
      <c r="F7" s="21" t="str">
        <f t="shared" si="2"/>
        <v>100</v>
      </c>
      <c r="G7" s="21">
        <f t="shared" si="3"/>
        <v>0</v>
      </c>
      <c r="H7" s="21">
        <v>620</v>
      </c>
      <c r="I7" s="21">
        <v>70</v>
      </c>
      <c r="J7" s="21">
        <f t="shared" si="0"/>
        <v>43400</v>
      </c>
      <c r="K7" s="21">
        <f t="shared" si="5"/>
        <v>620</v>
      </c>
      <c r="L7" s="21">
        <f t="shared" si="1"/>
        <v>43400</v>
      </c>
      <c r="M7" s="21"/>
    </row>
    <row r="8" s="14" customFormat="1" spans="1:13">
      <c r="A8" s="21">
        <v>4</v>
      </c>
      <c r="B8" s="21" t="s">
        <v>14</v>
      </c>
      <c r="C8" s="21" t="s">
        <v>18</v>
      </c>
      <c r="D8" s="21" t="s">
        <v>20</v>
      </c>
      <c r="E8" s="21"/>
      <c r="F8" s="21" t="str">
        <f t="shared" si="2"/>
        <v>100</v>
      </c>
      <c r="G8" s="21">
        <f t="shared" si="3"/>
        <v>0</v>
      </c>
      <c r="H8" s="21">
        <v>35.8</v>
      </c>
      <c r="I8" s="21">
        <f t="shared" si="4"/>
        <v>50</v>
      </c>
      <c r="J8" s="21">
        <f t="shared" si="0"/>
        <v>1790</v>
      </c>
      <c r="K8" s="21">
        <f t="shared" si="5"/>
        <v>35.8</v>
      </c>
      <c r="L8" s="21">
        <f t="shared" si="1"/>
        <v>1790</v>
      </c>
      <c r="M8" s="21"/>
    </row>
    <row r="9" s="14" customFormat="1" spans="1:13">
      <c r="A9" s="21">
        <v>5</v>
      </c>
      <c r="B9" s="21" t="s">
        <v>14</v>
      </c>
      <c r="C9" s="21" t="s">
        <v>18</v>
      </c>
      <c r="D9" s="21" t="s">
        <v>21</v>
      </c>
      <c r="E9" s="21"/>
      <c r="F9" s="21" t="str">
        <f t="shared" si="2"/>
        <v>100</v>
      </c>
      <c r="G9" s="21">
        <f t="shared" si="3"/>
        <v>0</v>
      </c>
      <c r="H9" s="21">
        <v>43</v>
      </c>
      <c r="I9" s="21">
        <f t="shared" si="4"/>
        <v>50</v>
      </c>
      <c r="J9" s="21">
        <f t="shared" si="0"/>
        <v>2150</v>
      </c>
      <c r="K9" s="21">
        <f t="shared" si="5"/>
        <v>43</v>
      </c>
      <c r="L9" s="21">
        <f t="shared" si="1"/>
        <v>2150</v>
      </c>
      <c r="M9" s="21"/>
    </row>
    <row r="10" s="14" customFormat="1" spans="1:13">
      <c r="A10" s="21">
        <v>6</v>
      </c>
      <c r="B10" s="21" t="s">
        <v>14</v>
      </c>
      <c r="C10" s="21" t="s">
        <v>22</v>
      </c>
      <c r="D10" s="21" t="s">
        <v>23</v>
      </c>
      <c r="E10" s="21"/>
      <c r="F10" s="21" t="str">
        <f t="shared" si="2"/>
        <v>100</v>
      </c>
      <c r="G10" s="21">
        <f t="shared" si="3"/>
        <v>0</v>
      </c>
      <c r="H10" s="21">
        <v>81.5</v>
      </c>
      <c r="I10" s="21">
        <f t="shared" si="4"/>
        <v>50</v>
      </c>
      <c r="J10" s="21">
        <f t="shared" si="0"/>
        <v>4075</v>
      </c>
      <c r="K10" s="21">
        <f t="shared" si="5"/>
        <v>81.5</v>
      </c>
      <c r="L10" s="21">
        <f t="shared" si="1"/>
        <v>4075</v>
      </c>
      <c r="M10" s="21"/>
    </row>
    <row r="11" s="14" customFormat="1" spans="1:13">
      <c r="A11" s="21">
        <v>7</v>
      </c>
      <c r="B11" s="21" t="s">
        <v>14</v>
      </c>
      <c r="C11" s="21" t="s">
        <v>24</v>
      </c>
      <c r="D11" s="21" t="s">
        <v>25</v>
      </c>
      <c r="E11" s="21"/>
      <c r="F11" s="21" t="str">
        <f t="shared" si="2"/>
        <v>100</v>
      </c>
      <c r="G11" s="21">
        <f t="shared" si="3"/>
        <v>0</v>
      </c>
      <c r="H11" s="21">
        <v>140</v>
      </c>
      <c r="I11" s="21">
        <f t="shared" si="4"/>
        <v>60</v>
      </c>
      <c r="J11" s="21">
        <f t="shared" si="0"/>
        <v>8400</v>
      </c>
      <c r="K11" s="21">
        <f t="shared" si="5"/>
        <v>140</v>
      </c>
      <c r="L11" s="21">
        <f t="shared" si="1"/>
        <v>8400</v>
      </c>
      <c r="M11" s="21"/>
    </row>
    <row r="12" s="14" customFormat="1" spans="1:13">
      <c r="A12" s="21">
        <v>8</v>
      </c>
      <c r="B12" s="21" t="s">
        <v>14</v>
      </c>
      <c r="C12" s="21" t="s">
        <v>24</v>
      </c>
      <c r="D12" s="21" t="s">
        <v>26</v>
      </c>
      <c r="E12" s="21">
        <v>370</v>
      </c>
      <c r="F12" s="21">
        <v>140</v>
      </c>
      <c r="G12" s="21">
        <f t="shared" si="3"/>
        <v>51800</v>
      </c>
      <c r="H12" s="21">
        <v>202</v>
      </c>
      <c r="I12" s="21">
        <v>70</v>
      </c>
      <c r="J12" s="21">
        <f t="shared" si="0"/>
        <v>14140</v>
      </c>
      <c r="K12" s="21">
        <f t="shared" si="5"/>
        <v>572</v>
      </c>
      <c r="L12" s="21">
        <f t="shared" si="1"/>
        <v>65940</v>
      </c>
      <c r="M12" s="21"/>
    </row>
    <row r="13" s="14" customFormat="1" spans="1:13">
      <c r="A13" s="21">
        <v>9</v>
      </c>
      <c r="B13" s="21" t="s">
        <v>14</v>
      </c>
      <c r="C13" s="21" t="s">
        <v>24</v>
      </c>
      <c r="D13" s="21" t="s">
        <v>27</v>
      </c>
      <c r="E13" s="21">
        <v>131.3</v>
      </c>
      <c r="F13" s="21">
        <v>140</v>
      </c>
      <c r="G13" s="21">
        <f t="shared" si="3"/>
        <v>18382</v>
      </c>
      <c r="H13" s="21">
        <v>452</v>
      </c>
      <c r="I13" s="21">
        <v>70</v>
      </c>
      <c r="J13" s="21">
        <f t="shared" si="0"/>
        <v>31640</v>
      </c>
      <c r="K13" s="21">
        <f t="shared" si="5"/>
        <v>583.3</v>
      </c>
      <c r="L13" s="21">
        <f t="shared" si="1"/>
        <v>50022</v>
      </c>
      <c r="M13" s="21"/>
    </row>
    <row r="14" s="14" customFormat="1" spans="1:13">
      <c r="A14" s="21">
        <v>10</v>
      </c>
      <c r="B14" s="21" t="s">
        <v>14</v>
      </c>
      <c r="C14" s="21" t="s">
        <v>24</v>
      </c>
      <c r="D14" s="21" t="s">
        <v>28</v>
      </c>
      <c r="E14" s="21"/>
      <c r="F14" s="21" t="str">
        <f>IF(E14&lt;100,"100","120")</f>
        <v>100</v>
      </c>
      <c r="G14" s="21">
        <f t="shared" si="3"/>
        <v>0</v>
      </c>
      <c r="H14" s="21">
        <v>42.16</v>
      </c>
      <c r="I14" s="21">
        <f>IF(H14&lt;100,50,60)</f>
        <v>50</v>
      </c>
      <c r="J14" s="21">
        <f t="shared" si="0"/>
        <v>2108</v>
      </c>
      <c r="K14" s="21">
        <f t="shared" si="5"/>
        <v>42.16</v>
      </c>
      <c r="L14" s="21">
        <f t="shared" si="1"/>
        <v>2108</v>
      </c>
      <c r="M14" s="21"/>
    </row>
    <row r="15" s="14" customFormat="1" spans="1:13">
      <c r="A15" s="21">
        <v>11</v>
      </c>
      <c r="B15" s="21" t="s">
        <v>14</v>
      </c>
      <c r="C15" s="21" t="s">
        <v>24</v>
      </c>
      <c r="D15" s="21" t="s">
        <v>29</v>
      </c>
      <c r="E15" s="21">
        <v>39.65</v>
      </c>
      <c r="F15" s="21">
        <v>120</v>
      </c>
      <c r="G15" s="21">
        <f t="shared" si="3"/>
        <v>4758</v>
      </c>
      <c r="H15" s="21">
        <v>131.9</v>
      </c>
      <c r="I15" s="21">
        <f>IF(H15&lt;100,50,60)</f>
        <v>60</v>
      </c>
      <c r="J15" s="21">
        <f t="shared" si="0"/>
        <v>7914</v>
      </c>
      <c r="K15" s="21">
        <f t="shared" si="5"/>
        <v>171.55</v>
      </c>
      <c r="L15" s="21">
        <f t="shared" si="1"/>
        <v>12672</v>
      </c>
      <c r="M15" s="21"/>
    </row>
    <row r="16" s="14" customFormat="1" spans="1:13">
      <c r="A16" s="21">
        <v>12</v>
      </c>
      <c r="B16" s="21" t="s">
        <v>14</v>
      </c>
      <c r="C16" s="21" t="s">
        <v>30</v>
      </c>
      <c r="D16" s="21" t="s">
        <v>31</v>
      </c>
      <c r="E16" s="21">
        <v>15</v>
      </c>
      <c r="F16" s="21" t="str">
        <f>IF(E16&lt;100,"100","120")</f>
        <v>100</v>
      </c>
      <c r="G16" s="21">
        <f t="shared" si="3"/>
        <v>1500</v>
      </c>
      <c r="H16" s="21">
        <v>30</v>
      </c>
      <c r="I16" s="21">
        <f>IF(H16&lt;100,50,60)</f>
        <v>50</v>
      </c>
      <c r="J16" s="21">
        <f t="shared" si="0"/>
        <v>1500</v>
      </c>
      <c r="K16" s="21">
        <f t="shared" si="5"/>
        <v>45</v>
      </c>
      <c r="L16" s="21">
        <f t="shared" si="1"/>
        <v>3000</v>
      </c>
      <c r="M16" s="21"/>
    </row>
    <row r="17" s="14" customFormat="1" spans="1:13">
      <c r="A17" s="21">
        <v>13</v>
      </c>
      <c r="B17" s="21" t="s">
        <v>14</v>
      </c>
      <c r="C17" s="21" t="s">
        <v>30</v>
      </c>
      <c r="D17" s="21" t="s">
        <v>32</v>
      </c>
      <c r="E17" s="21">
        <v>124</v>
      </c>
      <c r="F17" s="21" t="str">
        <f t="shared" ref="F17:F80" si="6">IF(E17&lt;100,"100","120")</f>
        <v>120</v>
      </c>
      <c r="G17" s="21">
        <f t="shared" si="3"/>
        <v>14880</v>
      </c>
      <c r="H17" s="21">
        <v>94.85</v>
      </c>
      <c r="I17" s="21">
        <v>60</v>
      </c>
      <c r="J17" s="21">
        <f t="shared" si="0"/>
        <v>5691</v>
      </c>
      <c r="K17" s="21">
        <f t="shared" si="5"/>
        <v>218.85</v>
      </c>
      <c r="L17" s="21">
        <f t="shared" si="1"/>
        <v>20571</v>
      </c>
      <c r="M17" s="21"/>
    </row>
    <row r="18" s="14" customFormat="1" spans="1:13">
      <c r="A18" s="21">
        <v>14</v>
      </c>
      <c r="B18" s="21" t="s">
        <v>14</v>
      </c>
      <c r="C18" s="21" t="s">
        <v>33</v>
      </c>
      <c r="D18" s="21" t="s">
        <v>34</v>
      </c>
      <c r="E18" s="21"/>
      <c r="F18" s="21" t="str">
        <f t="shared" si="6"/>
        <v>100</v>
      </c>
      <c r="G18" s="21">
        <f t="shared" si="3"/>
        <v>0</v>
      </c>
      <c r="H18" s="21">
        <v>358</v>
      </c>
      <c r="I18" s="21">
        <f t="shared" ref="I17:I80" si="7">IF(H18&lt;100,50,60)</f>
        <v>60</v>
      </c>
      <c r="J18" s="21">
        <f t="shared" si="0"/>
        <v>21480</v>
      </c>
      <c r="K18" s="21">
        <f t="shared" si="5"/>
        <v>358</v>
      </c>
      <c r="L18" s="21">
        <f t="shared" si="1"/>
        <v>21480</v>
      </c>
      <c r="M18" s="21"/>
    </row>
    <row r="19" s="14" customFormat="1" spans="1:13">
      <c r="A19" s="21">
        <v>15</v>
      </c>
      <c r="B19" s="21" t="s">
        <v>14</v>
      </c>
      <c r="C19" s="21" t="s">
        <v>33</v>
      </c>
      <c r="D19" s="21" t="s">
        <v>35</v>
      </c>
      <c r="E19" s="21"/>
      <c r="F19" s="21" t="str">
        <f t="shared" si="6"/>
        <v>100</v>
      </c>
      <c r="G19" s="21">
        <f t="shared" si="3"/>
        <v>0</v>
      </c>
      <c r="H19" s="21">
        <v>184</v>
      </c>
      <c r="I19" s="21">
        <f t="shared" si="7"/>
        <v>60</v>
      </c>
      <c r="J19" s="21">
        <f t="shared" si="0"/>
        <v>11040</v>
      </c>
      <c r="K19" s="21">
        <f t="shared" si="5"/>
        <v>184</v>
      </c>
      <c r="L19" s="21">
        <f t="shared" si="1"/>
        <v>11040</v>
      </c>
      <c r="M19" s="26"/>
    </row>
    <row r="20" spans="1:13">
      <c r="A20" s="21">
        <v>16</v>
      </c>
      <c r="B20" s="22" t="s">
        <v>36</v>
      </c>
      <c r="C20" s="22" t="s">
        <v>37</v>
      </c>
      <c r="D20" s="22" t="s">
        <v>38</v>
      </c>
      <c r="E20" s="22"/>
      <c r="F20" s="22" t="str">
        <f t="shared" si="6"/>
        <v>100</v>
      </c>
      <c r="G20" s="22">
        <f t="shared" ref="G20:G83" si="8">E20*F20</f>
        <v>0</v>
      </c>
      <c r="H20" s="22">
        <v>50</v>
      </c>
      <c r="I20" s="22">
        <f t="shared" si="7"/>
        <v>50</v>
      </c>
      <c r="J20" s="22">
        <f t="shared" ref="J20:J83" si="9">H20*I20</f>
        <v>2500</v>
      </c>
      <c r="K20" s="21">
        <f t="shared" si="5"/>
        <v>50</v>
      </c>
      <c r="L20" s="22">
        <f t="shared" ref="L20:L83" si="10">G20+J20</f>
        <v>2500</v>
      </c>
      <c r="M20" s="22"/>
    </row>
    <row r="21" spans="1:13">
      <c r="A21" s="21">
        <v>17</v>
      </c>
      <c r="B21" s="22" t="s">
        <v>36</v>
      </c>
      <c r="C21" s="22" t="s">
        <v>37</v>
      </c>
      <c r="D21" s="22" t="s">
        <v>39</v>
      </c>
      <c r="E21" s="22"/>
      <c r="F21" s="22" t="str">
        <f t="shared" si="6"/>
        <v>100</v>
      </c>
      <c r="G21" s="22">
        <f t="shared" si="8"/>
        <v>0</v>
      </c>
      <c r="H21" s="22">
        <v>50</v>
      </c>
      <c r="I21" s="22">
        <f t="shared" si="7"/>
        <v>50</v>
      </c>
      <c r="J21" s="22">
        <f t="shared" si="9"/>
        <v>2500</v>
      </c>
      <c r="K21" s="21">
        <f t="shared" si="5"/>
        <v>50</v>
      </c>
      <c r="L21" s="22">
        <f t="shared" si="10"/>
        <v>2500</v>
      </c>
      <c r="M21" s="22"/>
    </row>
    <row r="22" spans="1:13">
      <c r="A22" s="21">
        <v>18</v>
      </c>
      <c r="B22" s="22" t="s">
        <v>36</v>
      </c>
      <c r="C22" s="22" t="s">
        <v>37</v>
      </c>
      <c r="D22" s="22" t="s">
        <v>40</v>
      </c>
      <c r="E22" s="22"/>
      <c r="F22" s="22" t="str">
        <f t="shared" si="6"/>
        <v>100</v>
      </c>
      <c r="G22" s="22">
        <f t="shared" si="8"/>
        <v>0</v>
      </c>
      <c r="H22" s="22">
        <v>31</v>
      </c>
      <c r="I22" s="22">
        <f t="shared" si="7"/>
        <v>50</v>
      </c>
      <c r="J22" s="22">
        <f t="shared" si="9"/>
        <v>1550</v>
      </c>
      <c r="K22" s="21">
        <f t="shared" si="5"/>
        <v>31</v>
      </c>
      <c r="L22" s="22">
        <f t="shared" si="10"/>
        <v>1550</v>
      </c>
      <c r="M22" s="22"/>
    </row>
    <row r="23" spans="1:13">
      <c r="A23" s="21">
        <v>19</v>
      </c>
      <c r="B23" s="22" t="s">
        <v>36</v>
      </c>
      <c r="C23" s="22" t="s">
        <v>37</v>
      </c>
      <c r="D23" s="22" t="s">
        <v>41</v>
      </c>
      <c r="E23" s="22"/>
      <c r="F23" s="22" t="str">
        <f t="shared" si="6"/>
        <v>100</v>
      </c>
      <c r="G23" s="22">
        <f t="shared" si="8"/>
        <v>0</v>
      </c>
      <c r="H23" s="22">
        <v>41.09</v>
      </c>
      <c r="I23" s="22">
        <f t="shared" si="7"/>
        <v>50</v>
      </c>
      <c r="J23" s="22">
        <f t="shared" si="9"/>
        <v>2054.5</v>
      </c>
      <c r="K23" s="21">
        <f t="shared" si="5"/>
        <v>41.09</v>
      </c>
      <c r="L23" s="22">
        <f t="shared" si="10"/>
        <v>2054.5</v>
      </c>
      <c r="M23" s="22"/>
    </row>
    <row r="24" spans="1:13">
      <c r="A24" s="21">
        <v>20</v>
      </c>
      <c r="B24" s="22" t="s">
        <v>36</v>
      </c>
      <c r="C24" s="22" t="s">
        <v>42</v>
      </c>
      <c r="D24" s="22" t="s">
        <v>43</v>
      </c>
      <c r="E24" s="22"/>
      <c r="F24" s="22" t="str">
        <f t="shared" si="6"/>
        <v>100</v>
      </c>
      <c r="G24" s="22">
        <f t="shared" si="8"/>
        <v>0</v>
      </c>
      <c r="H24" s="22">
        <v>65</v>
      </c>
      <c r="I24" s="22">
        <f t="shared" si="7"/>
        <v>50</v>
      </c>
      <c r="J24" s="22">
        <f t="shared" si="9"/>
        <v>3250</v>
      </c>
      <c r="K24" s="21">
        <f t="shared" si="5"/>
        <v>65</v>
      </c>
      <c r="L24" s="22">
        <f t="shared" si="10"/>
        <v>3250</v>
      </c>
      <c r="M24" s="22"/>
    </row>
    <row r="25" spans="1:13">
      <c r="A25" s="21">
        <v>21</v>
      </c>
      <c r="B25" s="22" t="s">
        <v>36</v>
      </c>
      <c r="C25" s="22" t="s">
        <v>42</v>
      </c>
      <c r="D25" s="22" t="s">
        <v>44</v>
      </c>
      <c r="E25" s="22"/>
      <c r="F25" s="22" t="str">
        <f t="shared" si="6"/>
        <v>100</v>
      </c>
      <c r="G25" s="22">
        <f t="shared" si="8"/>
        <v>0</v>
      </c>
      <c r="H25" s="22">
        <v>40.4</v>
      </c>
      <c r="I25" s="22">
        <f t="shared" si="7"/>
        <v>50</v>
      </c>
      <c r="J25" s="22">
        <f t="shared" si="9"/>
        <v>2020</v>
      </c>
      <c r="K25" s="21">
        <f t="shared" si="5"/>
        <v>40.4</v>
      </c>
      <c r="L25" s="22">
        <f t="shared" si="10"/>
        <v>2020</v>
      </c>
      <c r="M25" s="22"/>
    </row>
    <row r="26" spans="1:13">
      <c r="A26" s="21">
        <v>22</v>
      </c>
      <c r="B26" s="22" t="s">
        <v>36</v>
      </c>
      <c r="C26" s="22" t="s">
        <v>45</v>
      </c>
      <c r="D26" s="22" t="s">
        <v>46</v>
      </c>
      <c r="E26" s="22"/>
      <c r="F26" s="22" t="str">
        <f t="shared" si="6"/>
        <v>100</v>
      </c>
      <c r="G26" s="22">
        <f t="shared" si="8"/>
        <v>0</v>
      </c>
      <c r="H26" s="22">
        <v>45.3</v>
      </c>
      <c r="I26" s="22">
        <f t="shared" si="7"/>
        <v>50</v>
      </c>
      <c r="J26" s="22">
        <f t="shared" si="9"/>
        <v>2265</v>
      </c>
      <c r="K26" s="21">
        <f t="shared" si="5"/>
        <v>45.3</v>
      </c>
      <c r="L26" s="22">
        <f t="shared" si="10"/>
        <v>2265</v>
      </c>
      <c r="M26" s="22"/>
    </row>
    <row r="27" spans="1:13">
      <c r="A27" s="21">
        <v>23</v>
      </c>
      <c r="B27" s="22" t="s">
        <v>36</v>
      </c>
      <c r="C27" s="22" t="s">
        <v>45</v>
      </c>
      <c r="D27" s="22" t="s">
        <v>47</v>
      </c>
      <c r="E27" s="22"/>
      <c r="F27" s="22" t="str">
        <f t="shared" si="6"/>
        <v>100</v>
      </c>
      <c r="G27" s="22">
        <f t="shared" si="8"/>
        <v>0</v>
      </c>
      <c r="H27" s="22">
        <v>48.8</v>
      </c>
      <c r="I27" s="22">
        <f t="shared" si="7"/>
        <v>50</v>
      </c>
      <c r="J27" s="22">
        <f t="shared" si="9"/>
        <v>2440</v>
      </c>
      <c r="K27" s="21">
        <f t="shared" si="5"/>
        <v>48.8</v>
      </c>
      <c r="L27" s="22">
        <f t="shared" si="10"/>
        <v>2440</v>
      </c>
      <c r="M27" s="22"/>
    </row>
    <row r="28" spans="1:13">
      <c r="A28" s="21">
        <v>24</v>
      </c>
      <c r="B28" s="22" t="s">
        <v>48</v>
      </c>
      <c r="C28" s="22" t="s">
        <v>49</v>
      </c>
      <c r="D28" s="22" t="s">
        <v>50</v>
      </c>
      <c r="E28" s="22"/>
      <c r="F28" s="22" t="str">
        <f t="shared" si="6"/>
        <v>100</v>
      </c>
      <c r="G28" s="22">
        <f t="shared" si="8"/>
        <v>0</v>
      </c>
      <c r="H28" s="22">
        <v>31.6</v>
      </c>
      <c r="I28" s="22">
        <f t="shared" si="7"/>
        <v>50</v>
      </c>
      <c r="J28" s="22">
        <f t="shared" si="9"/>
        <v>1580</v>
      </c>
      <c r="K28" s="21">
        <f t="shared" si="5"/>
        <v>31.6</v>
      </c>
      <c r="L28" s="22">
        <f t="shared" si="10"/>
        <v>1580</v>
      </c>
      <c r="M28" s="22"/>
    </row>
    <row r="29" spans="1:13">
      <c r="A29" s="21">
        <v>25</v>
      </c>
      <c r="B29" s="22" t="s">
        <v>48</v>
      </c>
      <c r="C29" s="22" t="s">
        <v>49</v>
      </c>
      <c r="D29" s="22" t="s">
        <v>51</v>
      </c>
      <c r="E29" s="22"/>
      <c r="F29" s="22" t="str">
        <f t="shared" si="6"/>
        <v>100</v>
      </c>
      <c r="G29" s="22">
        <f t="shared" si="8"/>
        <v>0</v>
      </c>
      <c r="H29" s="22">
        <v>67</v>
      </c>
      <c r="I29" s="22">
        <f t="shared" si="7"/>
        <v>50</v>
      </c>
      <c r="J29" s="22">
        <f t="shared" si="9"/>
        <v>3350</v>
      </c>
      <c r="K29" s="21">
        <f t="shared" si="5"/>
        <v>67</v>
      </c>
      <c r="L29" s="22">
        <f t="shared" si="10"/>
        <v>3350</v>
      </c>
      <c r="M29" s="22"/>
    </row>
    <row r="30" spans="1:13">
      <c r="A30" s="21">
        <v>26</v>
      </c>
      <c r="B30" s="22" t="s">
        <v>48</v>
      </c>
      <c r="C30" s="22" t="s">
        <v>52</v>
      </c>
      <c r="D30" s="22" t="s">
        <v>53</v>
      </c>
      <c r="E30" s="22"/>
      <c r="F30" s="22" t="str">
        <f t="shared" si="6"/>
        <v>100</v>
      </c>
      <c r="G30" s="22">
        <f t="shared" si="8"/>
        <v>0</v>
      </c>
      <c r="H30" s="22">
        <v>30</v>
      </c>
      <c r="I30" s="22">
        <f t="shared" si="7"/>
        <v>50</v>
      </c>
      <c r="J30" s="22">
        <f t="shared" si="9"/>
        <v>1500</v>
      </c>
      <c r="K30" s="21">
        <f t="shared" si="5"/>
        <v>30</v>
      </c>
      <c r="L30" s="22">
        <f t="shared" si="10"/>
        <v>1500</v>
      </c>
      <c r="M30" s="22"/>
    </row>
    <row r="31" spans="1:13">
      <c r="A31" s="21">
        <v>27</v>
      </c>
      <c r="B31" s="22" t="s">
        <v>48</v>
      </c>
      <c r="C31" s="22" t="s">
        <v>54</v>
      </c>
      <c r="D31" s="22" t="s">
        <v>55</v>
      </c>
      <c r="E31" s="22"/>
      <c r="F31" s="22" t="str">
        <f t="shared" si="6"/>
        <v>100</v>
      </c>
      <c r="G31" s="22">
        <f t="shared" si="8"/>
        <v>0</v>
      </c>
      <c r="H31" s="22">
        <v>66.15</v>
      </c>
      <c r="I31" s="22">
        <f t="shared" si="7"/>
        <v>50</v>
      </c>
      <c r="J31" s="22">
        <f t="shared" si="9"/>
        <v>3307.5</v>
      </c>
      <c r="K31" s="21">
        <f t="shared" si="5"/>
        <v>66.15</v>
      </c>
      <c r="L31" s="22">
        <f t="shared" si="10"/>
        <v>3307.5</v>
      </c>
      <c r="M31" s="22"/>
    </row>
    <row r="32" spans="1:13">
      <c r="A32" s="21">
        <v>28</v>
      </c>
      <c r="B32" s="22" t="s">
        <v>56</v>
      </c>
      <c r="C32" s="22" t="s">
        <v>57</v>
      </c>
      <c r="D32" s="22" t="s">
        <v>58</v>
      </c>
      <c r="E32" s="22"/>
      <c r="F32" s="22" t="str">
        <f t="shared" si="6"/>
        <v>100</v>
      </c>
      <c r="G32" s="22">
        <f t="shared" si="8"/>
        <v>0</v>
      </c>
      <c r="H32" s="22">
        <v>39</v>
      </c>
      <c r="I32" s="22">
        <f t="shared" si="7"/>
        <v>50</v>
      </c>
      <c r="J32" s="22">
        <f t="shared" si="9"/>
        <v>1950</v>
      </c>
      <c r="K32" s="21">
        <f t="shared" si="5"/>
        <v>39</v>
      </c>
      <c r="L32" s="22">
        <f t="shared" si="10"/>
        <v>1950</v>
      </c>
      <c r="M32" s="22"/>
    </row>
    <row r="33" spans="1:13">
      <c r="A33" s="21">
        <v>29</v>
      </c>
      <c r="B33" s="22" t="s">
        <v>56</v>
      </c>
      <c r="C33" s="22" t="s">
        <v>57</v>
      </c>
      <c r="D33" s="22" t="s">
        <v>59</v>
      </c>
      <c r="E33" s="22"/>
      <c r="F33" s="22" t="str">
        <f t="shared" si="6"/>
        <v>100</v>
      </c>
      <c r="G33" s="22">
        <f t="shared" si="8"/>
        <v>0</v>
      </c>
      <c r="H33" s="22">
        <v>38</v>
      </c>
      <c r="I33" s="22">
        <f t="shared" si="7"/>
        <v>50</v>
      </c>
      <c r="J33" s="22">
        <f t="shared" si="9"/>
        <v>1900</v>
      </c>
      <c r="K33" s="21">
        <f t="shared" si="5"/>
        <v>38</v>
      </c>
      <c r="L33" s="22">
        <f t="shared" si="10"/>
        <v>1900</v>
      </c>
      <c r="M33" s="22"/>
    </row>
    <row r="34" spans="1:13">
      <c r="A34" s="21">
        <v>30</v>
      </c>
      <c r="B34" s="22" t="s">
        <v>56</v>
      </c>
      <c r="C34" s="22" t="s">
        <v>57</v>
      </c>
      <c r="D34" s="22" t="s">
        <v>60</v>
      </c>
      <c r="E34" s="22">
        <v>19.6</v>
      </c>
      <c r="F34" s="22" t="str">
        <f t="shared" si="6"/>
        <v>100</v>
      </c>
      <c r="G34" s="22">
        <f t="shared" si="8"/>
        <v>1960</v>
      </c>
      <c r="H34" s="22">
        <v>23</v>
      </c>
      <c r="I34" s="22">
        <f t="shared" si="7"/>
        <v>50</v>
      </c>
      <c r="J34" s="22">
        <f t="shared" si="9"/>
        <v>1150</v>
      </c>
      <c r="K34" s="21">
        <f t="shared" si="5"/>
        <v>42.6</v>
      </c>
      <c r="L34" s="22">
        <f t="shared" si="10"/>
        <v>3110</v>
      </c>
      <c r="M34" s="22"/>
    </row>
    <row r="35" spans="1:13">
      <c r="A35" s="21">
        <v>31</v>
      </c>
      <c r="B35" s="22" t="s">
        <v>56</v>
      </c>
      <c r="C35" s="22" t="s">
        <v>57</v>
      </c>
      <c r="D35" s="22" t="s">
        <v>61</v>
      </c>
      <c r="E35" s="22">
        <v>12</v>
      </c>
      <c r="F35" s="22" t="str">
        <f t="shared" si="6"/>
        <v>100</v>
      </c>
      <c r="G35" s="22">
        <f t="shared" si="8"/>
        <v>1200</v>
      </c>
      <c r="H35" s="22">
        <v>20</v>
      </c>
      <c r="I35" s="22">
        <f t="shared" si="7"/>
        <v>50</v>
      </c>
      <c r="J35" s="22">
        <f t="shared" si="9"/>
        <v>1000</v>
      </c>
      <c r="K35" s="21">
        <f t="shared" si="5"/>
        <v>32</v>
      </c>
      <c r="L35" s="22">
        <f t="shared" si="10"/>
        <v>2200</v>
      </c>
      <c r="M35" s="22"/>
    </row>
    <row r="36" spans="1:13">
      <c r="A36" s="21">
        <v>32</v>
      </c>
      <c r="B36" s="22" t="s">
        <v>56</v>
      </c>
      <c r="C36" s="22" t="s">
        <v>57</v>
      </c>
      <c r="D36" s="22" t="s">
        <v>62</v>
      </c>
      <c r="E36" s="22">
        <v>20.8</v>
      </c>
      <c r="F36" s="22" t="str">
        <f t="shared" si="6"/>
        <v>100</v>
      </c>
      <c r="G36" s="22">
        <f t="shared" si="8"/>
        <v>2080</v>
      </c>
      <c r="H36" s="22">
        <v>21.2</v>
      </c>
      <c r="I36" s="22">
        <f t="shared" si="7"/>
        <v>50</v>
      </c>
      <c r="J36" s="22">
        <f t="shared" si="9"/>
        <v>1060</v>
      </c>
      <c r="K36" s="21">
        <f t="shared" si="5"/>
        <v>42</v>
      </c>
      <c r="L36" s="22">
        <f t="shared" si="10"/>
        <v>3140</v>
      </c>
      <c r="M36" s="22"/>
    </row>
    <row r="37" spans="1:13">
      <c r="A37" s="21">
        <v>33</v>
      </c>
      <c r="B37" s="22" t="s">
        <v>56</v>
      </c>
      <c r="C37" s="22" t="s">
        <v>57</v>
      </c>
      <c r="D37" s="22" t="s">
        <v>63</v>
      </c>
      <c r="E37" s="22">
        <v>25</v>
      </c>
      <c r="F37" s="22" t="str">
        <f t="shared" si="6"/>
        <v>100</v>
      </c>
      <c r="G37" s="22">
        <f t="shared" si="8"/>
        <v>2500</v>
      </c>
      <c r="H37" s="22">
        <v>20.6</v>
      </c>
      <c r="I37" s="22">
        <f t="shared" si="7"/>
        <v>50</v>
      </c>
      <c r="J37" s="22">
        <f t="shared" si="9"/>
        <v>1030</v>
      </c>
      <c r="K37" s="21">
        <f t="shared" si="5"/>
        <v>45.6</v>
      </c>
      <c r="L37" s="22">
        <f t="shared" si="10"/>
        <v>3530</v>
      </c>
      <c r="M37" s="22"/>
    </row>
    <row r="38" spans="1:13">
      <c r="A38" s="21">
        <v>34</v>
      </c>
      <c r="B38" s="22" t="s">
        <v>56</v>
      </c>
      <c r="C38" s="22" t="s">
        <v>57</v>
      </c>
      <c r="D38" s="22" t="s">
        <v>64</v>
      </c>
      <c r="E38" s="22">
        <v>12</v>
      </c>
      <c r="F38" s="22" t="str">
        <f t="shared" si="6"/>
        <v>100</v>
      </c>
      <c r="G38" s="22">
        <f t="shared" si="8"/>
        <v>1200</v>
      </c>
      <c r="H38" s="22">
        <v>19.28</v>
      </c>
      <c r="I38" s="22">
        <f t="shared" si="7"/>
        <v>50</v>
      </c>
      <c r="J38" s="22">
        <f t="shared" si="9"/>
        <v>964</v>
      </c>
      <c r="K38" s="21">
        <f t="shared" ref="K38:K69" si="11">E38+H38</f>
        <v>31.28</v>
      </c>
      <c r="L38" s="22">
        <f t="shared" si="10"/>
        <v>2164</v>
      </c>
      <c r="M38" s="22"/>
    </row>
    <row r="39" spans="1:13">
      <c r="A39" s="21">
        <v>35</v>
      </c>
      <c r="B39" s="22" t="s">
        <v>56</v>
      </c>
      <c r="C39" s="22" t="s">
        <v>65</v>
      </c>
      <c r="D39" s="22" t="s">
        <v>66</v>
      </c>
      <c r="E39" s="22">
        <v>80</v>
      </c>
      <c r="F39" s="22" t="str">
        <f t="shared" si="6"/>
        <v>100</v>
      </c>
      <c r="G39" s="22">
        <f t="shared" si="8"/>
        <v>8000</v>
      </c>
      <c r="H39" s="22">
        <v>10</v>
      </c>
      <c r="I39" s="22">
        <f t="shared" si="7"/>
        <v>50</v>
      </c>
      <c r="J39" s="22">
        <f t="shared" si="9"/>
        <v>500</v>
      </c>
      <c r="K39" s="21">
        <f t="shared" si="11"/>
        <v>90</v>
      </c>
      <c r="L39" s="22">
        <f t="shared" si="10"/>
        <v>8500</v>
      </c>
      <c r="M39" s="22"/>
    </row>
    <row r="40" spans="1:13">
      <c r="A40" s="21">
        <v>36</v>
      </c>
      <c r="B40" s="22" t="s">
        <v>56</v>
      </c>
      <c r="C40" s="22" t="s">
        <v>67</v>
      </c>
      <c r="D40" s="22" t="s">
        <v>68</v>
      </c>
      <c r="E40" s="22"/>
      <c r="F40" s="22" t="str">
        <f t="shared" si="6"/>
        <v>100</v>
      </c>
      <c r="G40" s="22">
        <f t="shared" si="8"/>
        <v>0</v>
      </c>
      <c r="H40" s="22">
        <v>64</v>
      </c>
      <c r="I40" s="22">
        <f t="shared" si="7"/>
        <v>50</v>
      </c>
      <c r="J40" s="22">
        <f t="shared" si="9"/>
        <v>3200</v>
      </c>
      <c r="K40" s="21">
        <f t="shared" si="11"/>
        <v>64</v>
      </c>
      <c r="L40" s="22">
        <f t="shared" si="10"/>
        <v>3200</v>
      </c>
      <c r="M40" s="22"/>
    </row>
    <row r="41" spans="1:13">
      <c r="A41" s="21">
        <v>37</v>
      </c>
      <c r="B41" s="22" t="s">
        <v>56</v>
      </c>
      <c r="C41" s="22" t="s">
        <v>69</v>
      </c>
      <c r="D41" s="22" t="s">
        <v>70</v>
      </c>
      <c r="E41" s="22">
        <v>18</v>
      </c>
      <c r="F41" s="22" t="str">
        <f t="shared" si="6"/>
        <v>100</v>
      </c>
      <c r="G41" s="22">
        <f t="shared" si="8"/>
        <v>1800</v>
      </c>
      <c r="H41" s="22">
        <v>21</v>
      </c>
      <c r="I41" s="22">
        <f t="shared" si="7"/>
        <v>50</v>
      </c>
      <c r="J41" s="22">
        <f t="shared" si="9"/>
        <v>1050</v>
      </c>
      <c r="K41" s="21">
        <f t="shared" si="11"/>
        <v>39</v>
      </c>
      <c r="L41" s="22">
        <f t="shared" si="10"/>
        <v>2850</v>
      </c>
      <c r="M41" s="22"/>
    </row>
    <row r="42" spans="1:13">
      <c r="A42" s="21">
        <v>38</v>
      </c>
      <c r="B42" s="22" t="s">
        <v>56</v>
      </c>
      <c r="C42" s="22" t="s">
        <v>69</v>
      </c>
      <c r="D42" s="22" t="s">
        <v>71</v>
      </c>
      <c r="E42" s="22">
        <v>26.4</v>
      </c>
      <c r="F42" s="22" t="str">
        <f t="shared" si="6"/>
        <v>100</v>
      </c>
      <c r="G42" s="22">
        <f t="shared" si="8"/>
        <v>2640</v>
      </c>
      <c r="H42" s="22">
        <v>10.4</v>
      </c>
      <c r="I42" s="22">
        <f t="shared" si="7"/>
        <v>50</v>
      </c>
      <c r="J42" s="22">
        <f t="shared" si="9"/>
        <v>520</v>
      </c>
      <c r="K42" s="21">
        <f t="shared" si="11"/>
        <v>36.8</v>
      </c>
      <c r="L42" s="22">
        <f t="shared" si="10"/>
        <v>3160</v>
      </c>
      <c r="M42" s="22"/>
    </row>
    <row r="43" spans="1:13">
      <c r="A43" s="21">
        <v>39</v>
      </c>
      <c r="B43" s="22" t="s">
        <v>56</v>
      </c>
      <c r="C43" s="22" t="s">
        <v>69</v>
      </c>
      <c r="D43" s="22" t="s">
        <v>72</v>
      </c>
      <c r="E43" s="22">
        <v>43.11</v>
      </c>
      <c r="F43" s="22" t="str">
        <f t="shared" si="6"/>
        <v>100</v>
      </c>
      <c r="G43" s="22">
        <f t="shared" si="8"/>
        <v>4311</v>
      </c>
      <c r="H43" s="22">
        <v>45.11</v>
      </c>
      <c r="I43" s="22">
        <f t="shared" si="7"/>
        <v>50</v>
      </c>
      <c r="J43" s="22">
        <f t="shared" si="9"/>
        <v>2255.5</v>
      </c>
      <c r="K43" s="21">
        <f t="shared" si="11"/>
        <v>88.22</v>
      </c>
      <c r="L43" s="22">
        <f t="shared" si="10"/>
        <v>6566.5</v>
      </c>
      <c r="M43" s="22"/>
    </row>
    <row r="44" spans="1:13">
      <c r="A44" s="21">
        <v>40</v>
      </c>
      <c r="B44" s="22" t="s">
        <v>56</v>
      </c>
      <c r="C44" s="22" t="s">
        <v>69</v>
      </c>
      <c r="D44" s="22" t="s">
        <v>73</v>
      </c>
      <c r="E44" s="22"/>
      <c r="F44" s="22" t="str">
        <f t="shared" si="6"/>
        <v>100</v>
      </c>
      <c r="G44" s="22">
        <f t="shared" si="8"/>
        <v>0</v>
      </c>
      <c r="H44" s="22">
        <v>101.2</v>
      </c>
      <c r="I44" s="22">
        <f t="shared" si="7"/>
        <v>60</v>
      </c>
      <c r="J44" s="22">
        <f t="shared" si="9"/>
        <v>6072</v>
      </c>
      <c r="K44" s="21">
        <f t="shared" si="11"/>
        <v>101.2</v>
      </c>
      <c r="L44" s="22">
        <f t="shared" si="10"/>
        <v>6072</v>
      </c>
      <c r="M44" s="22"/>
    </row>
    <row r="45" spans="1:13">
      <c r="A45" s="21">
        <v>41</v>
      </c>
      <c r="B45" s="22" t="s">
        <v>74</v>
      </c>
      <c r="C45" s="22" t="s">
        <v>75</v>
      </c>
      <c r="D45" s="22" t="s">
        <v>76</v>
      </c>
      <c r="E45" s="22"/>
      <c r="F45" s="22" t="str">
        <f t="shared" si="6"/>
        <v>100</v>
      </c>
      <c r="G45" s="22">
        <f t="shared" si="8"/>
        <v>0</v>
      </c>
      <c r="H45" s="22">
        <v>103.7</v>
      </c>
      <c r="I45" s="22">
        <f t="shared" si="7"/>
        <v>60</v>
      </c>
      <c r="J45" s="22">
        <f t="shared" si="9"/>
        <v>6222</v>
      </c>
      <c r="K45" s="21">
        <f t="shared" si="11"/>
        <v>103.7</v>
      </c>
      <c r="L45" s="22">
        <f t="shared" si="10"/>
        <v>6222</v>
      </c>
      <c r="M45" s="22"/>
    </row>
    <row r="46" spans="1:13">
      <c r="A46" s="21">
        <v>42</v>
      </c>
      <c r="B46" s="22" t="s">
        <v>74</v>
      </c>
      <c r="C46" s="22" t="s">
        <v>77</v>
      </c>
      <c r="D46" s="22" t="s">
        <v>76</v>
      </c>
      <c r="E46" s="22"/>
      <c r="F46" s="22" t="str">
        <f t="shared" si="6"/>
        <v>100</v>
      </c>
      <c r="G46" s="22">
        <f t="shared" si="8"/>
        <v>0</v>
      </c>
      <c r="H46" s="22">
        <v>138.2</v>
      </c>
      <c r="I46" s="22">
        <f t="shared" si="7"/>
        <v>60</v>
      </c>
      <c r="J46" s="22">
        <f t="shared" si="9"/>
        <v>8292</v>
      </c>
      <c r="K46" s="21">
        <f t="shared" si="11"/>
        <v>138.2</v>
      </c>
      <c r="L46" s="22">
        <f t="shared" si="10"/>
        <v>8292</v>
      </c>
      <c r="M46" s="22"/>
    </row>
    <row r="47" spans="1:13">
      <c r="A47" s="21">
        <v>43</v>
      </c>
      <c r="B47" s="22" t="s">
        <v>74</v>
      </c>
      <c r="C47" s="22" t="s">
        <v>77</v>
      </c>
      <c r="D47" s="22" t="s">
        <v>78</v>
      </c>
      <c r="E47" s="22">
        <v>76</v>
      </c>
      <c r="F47" s="22">
        <v>120</v>
      </c>
      <c r="G47" s="22">
        <f t="shared" si="8"/>
        <v>9120</v>
      </c>
      <c r="H47" s="22">
        <v>130</v>
      </c>
      <c r="I47" s="22">
        <f t="shared" si="7"/>
        <v>60</v>
      </c>
      <c r="J47" s="22">
        <f t="shared" si="9"/>
        <v>7800</v>
      </c>
      <c r="K47" s="21">
        <f t="shared" si="11"/>
        <v>206</v>
      </c>
      <c r="L47" s="22">
        <f t="shared" si="10"/>
        <v>16920</v>
      </c>
      <c r="M47" s="22"/>
    </row>
    <row r="48" spans="1:13">
      <c r="A48" s="21">
        <v>44</v>
      </c>
      <c r="B48" s="22" t="s">
        <v>74</v>
      </c>
      <c r="C48" s="22" t="s">
        <v>77</v>
      </c>
      <c r="D48" s="22" t="s">
        <v>79</v>
      </c>
      <c r="E48" s="22"/>
      <c r="F48" s="22" t="str">
        <f t="shared" si="6"/>
        <v>100</v>
      </c>
      <c r="G48" s="22">
        <f t="shared" si="8"/>
        <v>0</v>
      </c>
      <c r="H48" s="22">
        <v>136</v>
      </c>
      <c r="I48" s="22">
        <f t="shared" si="7"/>
        <v>60</v>
      </c>
      <c r="J48" s="22">
        <f t="shared" si="9"/>
        <v>8160</v>
      </c>
      <c r="K48" s="21">
        <f t="shared" si="11"/>
        <v>136</v>
      </c>
      <c r="L48" s="22">
        <f t="shared" si="10"/>
        <v>8160</v>
      </c>
      <c r="M48" s="22"/>
    </row>
    <row r="49" spans="1:13">
      <c r="A49" s="21">
        <v>45</v>
      </c>
      <c r="B49" s="22" t="s">
        <v>74</v>
      </c>
      <c r="C49" s="22" t="s">
        <v>77</v>
      </c>
      <c r="D49" s="22" t="s">
        <v>80</v>
      </c>
      <c r="E49" s="22"/>
      <c r="F49" s="22" t="str">
        <f t="shared" si="6"/>
        <v>100</v>
      </c>
      <c r="G49" s="22">
        <f t="shared" si="8"/>
        <v>0</v>
      </c>
      <c r="H49" s="22">
        <v>32.5</v>
      </c>
      <c r="I49" s="22">
        <f t="shared" si="7"/>
        <v>50</v>
      </c>
      <c r="J49" s="22">
        <f t="shared" si="9"/>
        <v>1625</v>
      </c>
      <c r="K49" s="21">
        <f t="shared" si="11"/>
        <v>32.5</v>
      </c>
      <c r="L49" s="22">
        <f t="shared" si="10"/>
        <v>1625</v>
      </c>
      <c r="M49" s="22"/>
    </row>
    <row r="50" spans="1:13">
      <c r="A50" s="21">
        <v>46</v>
      </c>
      <c r="B50" s="22" t="s">
        <v>74</v>
      </c>
      <c r="C50" s="22" t="s">
        <v>77</v>
      </c>
      <c r="D50" s="22" t="s">
        <v>81</v>
      </c>
      <c r="E50" s="22"/>
      <c r="F50" s="22" t="str">
        <f t="shared" si="6"/>
        <v>100</v>
      </c>
      <c r="G50" s="22">
        <f t="shared" si="8"/>
        <v>0</v>
      </c>
      <c r="H50" s="22">
        <v>34.5</v>
      </c>
      <c r="I50" s="22">
        <f t="shared" si="7"/>
        <v>50</v>
      </c>
      <c r="J50" s="22">
        <f t="shared" si="9"/>
        <v>1725</v>
      </c>
      <c r="K50" s="21">
        <f t="shared" si="11"/>
        <v>34.5</v>
      </c>
      <c r="L50" s="22">
        <f t="shared" si="10"/>
        <v>1725</v>
      </c>
      <c r="M50" s="22"/>
    </row>
    <row r="51" spans="1:13">
      <c r="A51" s="21">
        <v>47</v>
      </c>
      <c r="B51" s="22" t="s">
        <v>74</v>
      </c>
      <c r="C51" s="22" t="s">
        <v>77</v>
      </c>
      <c r="D51" s="22" t="s">
        <v>82</v>
      </c>
      <c r="E51" s="22">
        <v>6.6</v>
      </c>
      <c r="F51" s="22" t="str">
        <f t="shared" si="6"/>
        <v>100</v>
      </c>
      <c r="G51" s="22">
        <f t="shared" si="8"/>
        <v>660</v>
      </c>
      <c r="H51" s="22">
        <v>42.5</v>
      </c>
      <c r="I51" s="22">
        <f t="shared" si="7"/>
        <v>50</v>
      </c>
      <c r="J51" s="22">
        <f t="shared" si="9"/>
        <v>2125</v>
      </c>
      <c r="K51" s="21">
        <f t="shared" si="11"/>
        <v>49.1</v>
      </c>
      <c r="L51" s="22">
        <f t="shared" si="10"/>
        <v>2785</v>
      </c>
      <c r="M51" s="22"/>
    </row>
    <row r="52" spans="1:13">
      <c r="A52" s="21">
        <v>48</v>
      </c>
      <c r="B52" s="22" t="s">
        <v>74</v>
      </c>
      <c r="C52" s="22" t="s">
        <v>77</v>
      </c>
      <c r="D52" s="22" t="s">
        <v>83</v>
      </c>
      <c r="E52" s="22"/>
      <c r="F52" s="22" t="str">
        <f t="shared" si="6"/>
        <v>100</v>
      </c>
      <c r="G52" s="22">
        <f t="shared" si="8"/>
        <v>0</v>
      </c>
      <c r="H52" s="22">
        <v>36.58</v>
      </c>
      <c r="I52" s="22">
        <f t="shared" si="7"/>
        <v>50</v>
      </c>
      <c r="J52" s="22">
        <f t="shared" si="9"/>
        <v>1829</v>
      </c>
      <c r="K52" s="21">
        <f t="shared" si="11"/>
        <v>36.58</v>
      </c>
      <c r="L52" s="22">
        <f t="shared" si="10"/>
        <v>1829</v>
      </c>
      <c r="M52" s="22"/>
    </row>
    <row r="53" spans="1:13">
      <c r="A53" s="21">
        <v>49</v>
      </c>
      <c r="B53" s="22" t="s">
        <v>74</v>
      </c>
      <c r="C53" s="22" t="s">
        <v>77</v>
      </c>
      <c r="D53" s="22" t="s">
        <v>84</v>
      </c>
      <c r="E53" s="22">
        <v>6.3</v>
      </c>
      <c r="F53" s="22" t="str">
        <f t="shared" si="6"/>
        <v>100</v>
      </c>
      <c r="G53" s="22">
        <f t="shared" si="8"/>
        <v>630</v>
      </c>
      <c r="H53" s="22">
        <v>30.5</v>
      </c>
      <c r="I53" s="22">
        <f t="shared" si="7"/>
        <v>50</v>
      </c>
      <c r="J53" s="22">
        <f t="shared" si="9"/>
        <v>1525</v>
      </c>
      <c r="K53" s="21">
        <f t="shared" si="11"/>
        <v>36.8</v>
      </c>
      <c r="L53" s="22">
        <f t="shared" si="10"/>
        <v>2155</v>
      </c>
      <c r="M53" s="22"/>
    </row>
    <row r="54" spans="1:13">
      <c r="A54" s="21">
        <v>50</v>
      </c>
      <c r="B54" s="22" t="s">
        <v>74</v>
      </c>
      <c r="C54" s="22" t="s">
        <v>77</v>
      </c>
      <c r="D54" s="22" t="s">
        <v>85</v>
      </c>
      <c r="E54" s="22"/>
      <c r="F54" s="22" t="str">
        <f t="shared" si="6"/>
        <v>100</v>
      </c>
      <c r="G54" s="22">
        <f t="shared" si="8"/>
        <v>0</v>
      </c>
      <c r="H54" s="22">
        <v>98.2</v>
      </c>
      <c r="I54" s="22">
        <f t="shared" si="7"/>
        <v>50</v>
      </c>
      <c r="J54" s="22">
        <f t="shared" si="9"/>
        <v>4910</v>
      </c>
      <c r="K54" s="21">
        <f t="shared" si="11"/>
        <v>98.2</v>
      </c>
      <c r="L54" s="22">
        <f t="shared" si="10"/>
        <v>4910</v>
      </c>
      <c r="M54" s="22"/>
    </row>
    <row r="55" spans="1:13">
      <c r="A55" s="21">
        <v>51</v>
      </c>
      <c r="B55" s="22" t="s">
        <v>74</v>
      </c>
      <c r="C55" s="22" t="s">
        <v>77</v>
      </c>
      <c r="D55" s="22" t="s">
        <v>86</v>
      </c>
      <c r="E55" s="22"/>
      <c r="F55" s="22" t="str">
        <f t="shared" si="6"/>
        <v>100</v>
      </c>
      <c r="G55" s="22">
        <f t="shared" si="8"/>
        <v>0</v>
      </c>
      <c r="H55" s="22">
        <v>36</v>
      </c>
      <c r="I55" s="22">
        <f t="shared" si="7"/>
        <v>50</v>
      </c>
      <c r="J55" s="22">
        <f t="shared" si="9"/>
        <v>1800</v>
      </c>
      <c r="K55" s="21">
        <f t="shared" si="11"/>
        <v>36</v>
      </c>
      <c r="L55" s="22">
        <f t="shared" si="10"/>
        <v>1800</v>
      </c>
      <c r="M55" s="22"/>
    </row>
    <row r="56" spans="1:13">
      <c r="A56" s="21">
        <v>52</v>
      </c>
      <c r="B56" s="22" t="s">
        <v>74</v>
      </c>
      <c r="C56" s="22" t="s">
        <v>77</v>
      </c>
      <c r="D56" s="22" t="s">
        <v>87</v>
      </c>
      <c r="E56" s="22"/>
      <c r="F56" s="22" t="str">
        <f t="shared" si="6"/>
        <v>100</v>
      </c>
      <c r="G56" s="22">
        <f t="shared" si="8"/>
        <v>0</v>
      </c>
      <c r="H56" s="22">
        <v>31.1</v>
      </c>
      <c r="I56" s="22">
        <f t="shared" si="7"/>
        <v>50</v>
      </c>
      <c r="J56" s="22">
        <f t="shared" si="9"/>
        <v>1555</v>
      </c>
      <c r="K56" s="21">
        <f t="shared" si="11"/>
        <v>31.1</v>
      </c>
      <c r="L56" s="22">
        <f t="shared" si="10"/>
        <v>1555</v>
      </c>
      <c r="M56" s="22"/>
    </row>
    <row r="57" spans="1:13">
      <c r="A57" s="21">
        <v>53</v>
      </c>
      <c r="B57" s="22" t="s">
        <v>74</v>
      </c>
      <c r="C57" s="22" t="s">
        <v>77</v>
      </c>
      <c r="D57" s="22" t="s">
        <v>88</v>
      </c>
      <c r="E57" s="22"/>
      <c r="F57" s="22" t="str">
        <f t="shared" si="6"/>
        <v>100</v>
      </c>
      <c r="G57" s="22">
        <f t="shared" si="8"/>
        <v>0</v>
      </c>
      <c r="H57" s="22">
        <v>30.7</v>
      </c>
      <c r="I57" s="22">
        <f t="shared" si="7"/>
        <v>50</v>
      </c>
      <c r="J57" s="22">
        <f t="shared" si="9"/>
        <v>1535</v>
      </c>
      <c r="K57" s="21">
        <f t="shared" si="11"/>
        <v>30.7</v>
      </c>
      <c r="L57" s="22">
        <f t="shared" si="10"/>
        <v>1535</v>
      </c>
      <c r="M57" s="22"/>
    </row>
    <row r="58" spans="1:13">
      <c r="A58" s="21">
        <v>54</v>
      </c>
      <c r="B58" s="22" t="s">
        <v>74</v>
      </c>
      <c r="C58" s="22" t="s">
        <v>77</v>
      </c>
      <c r="D58" s="22" t="s">
        <v>89</v>
      </c>
      <c r="E58" s="22"/>
      <c r="F58" s="22" t="str">
        <f t="shared" si="6"/>
        <v>100</v>
      </c>
      <c r="G58" s="22">
        <f t="shared" si="8"/>
        <v>0</v>
      </c>
      <c r="H58" s="22">
        <v>31.4</v>
      </c>
      <c r="I58" s="22">
        <f t="shared" si="7"/>
        <v>50</v>
      </c>
      <c r="J58" s="22">
        <f t="shared" si="9"/>
        <v>1570</v>
      </c>
      <c r="K58" s="21">
        <f t="shared" si="11"/>
        <v>31.4</v>
      </c>
      <c r="L58" s="22">
        <f t="shared" si="10"/>
        <v>1570</v>
      </c>
      <c r="M58" s="22"/>
    </row>
    <row r="59" spans="1:13">
      <c r="A59" s="21">
        <v>55</v>
      </c>
      <c r="B59" s="22" t="s">
        <v>74</v>
      </c>
      <c r="C59" s="22" t="s">
        <v>90</v>
      </c>
      <c r="D59" s="22" t="s">
        <v>91</v>
      </c>
      <c r="E59" s="22"/>
      <c r="F59" s="22" t="str">
        <f t="shared" si="6"/>
        <v>100</v>
      </c>
      <c r="G59" s="22">
        <f t="shared" si="8"/>
        <v>0</v>
      </c>
      <c r="H59" s="22">
        <v>203.9</v>
      </c>
      <c r="I59" s="22">
        <f t="shared" si="7"/>
        <v>60</v>
      </c>
      <c r="J59" s="22">
        <f t="shared" si="9"/>
        <v>12234</v>
      </c>
      <c r="K59" s="21">
        <f t="shared" si="11"/>
        <v>203.9</v>
      </c>
      <c r="L59" s="22">
        <f t="shared" si="10"/>
        <v>12234</v>
      </c>
      <c r="M59" s="22"/>
    </row>
    <row r="60" spans="1:13">
      <c r="A60" s="21">
        <v>56</v>
      </c>
      <c r="B60" s="22" t="s">
        <v>74</v>
      </c>
      <c r="C60" s="22" t="s">
        <v>90</v>
      </c>
      <c r="D60" s="22" t="s">
        <v>92</v>
      </c>
      <c r="E60" s="22"/>
      <c r="F60" s="22" t="str">
        <f t="shared" si="6"/>
        <v>100</v>
      </c>
      <c r="G60" s="22">
        <f t="shared" si="8"/>
        <v>0</v>
      </c>
      <c r="H60" s="22">
        <v>88.2</v>
      </c>
      <c r="I60" s="22">
        <f t="shared" si="7"/>
        <v>50</v>
      </c>
      <c r="J60" s="22">
        <f t="shared" si="9"/>
        <v>4410</v>
      </c>
      <c r="K60" s="21">
        <f t="shared" si="11"/>
        <v>88.2</v>
      </c>
      <c r="L60" s="22">
        <f t="shared" si="10"/>
        <v>4410</v>
      </c>
      <c r="M60" s="22"/>
    </row>
    <row r="61" spans="1:13">
      <c r="A61" s="21">
        <v>57</v>
      </c>
      <c r="B61" s="22" t="s">
        <v>74</v>
      </c>
      <c r="C61" s="22" t="s">
        <v>90</v>
      </c>
      <c r="D61" s="22" t="s">
        <v>93</v>
      </c>
      <c r="E61" s="22">
        <v>12</v>
      </c>
      <c r="F61" s="22" t="str">
        <f t="shared" si="6"/>
        <v>100</v>
      </c>
      <c r="G61" s="22">
        <f t="shared" si="8"/>
        <v>1200</v>
      </c>
      <c r="H61" s="22">
        <v>46.8</v>
      </c>
      <c r="I61" s="22">
        <f t="shared" si="7"/>
        <v>50</v>
      </c>
      <c r="J61" s="22">
        <f t="shared" si="9"/>
        <v>2340</v>
      </c>
      <c r="K61" s="21">
        <f t="shared" si="11"/>
        <v>58.8</v>
      </c>
      <c r="L61" s="22">
        <f t="shared" si="10"/>
        <v>3540</v>
      </c>
      <c r="M61" s="22"/>
    </row>
    <row r="62" spans="1:13">
      <c r="A62" s="21">
        <v>58</v>
      </c>
      <c r="B62" s="22" t="s">
        <v>74</v>
      </c>
      <c r="C62" s="22" t="s">
        <v>90</v>
      </c>
      <c r="D62" s="22" t="s">
        <v>94</v>
      </c>
      <c r="E62" s="22">
        <v>10.6</v>
      </c>
      <c r="F62" s="22" t="str">
        <f t="shared" si="6"/>
        <v>100</v>
      </c>
      <c r="G62" s="22">
        <f t="shared" si="8"/>
        <v>1060</v>
      </c>
      <c r="H62" s="22">
        <v>23.3</v>
      </c>
      <c r="I62" s="22">
        <f t="shared" si="7"/>
        <v>50</v>
      </c>
      <c r="J62" s="22">
        <f t="shared" si="9"/>
        <v>1165</v>
      </c>
      <c r="K62" s="21">
        <f t="shared" si="11"/>
        <v>33.9</v>
      </c>
      <c r="L62" s="22">
        <f t="shared" si="10"/>
        <v>2225</v>
      </c>
      <c r="M62" s="22"/>
    </row>
    <row r="63" spans="1:13">
      <c r="A63" s="21">
        <v>59</v>
      </c>
      <c r="B63" s="22" t="s">
        <v>74</v>
      </c>
      <c r="C63" s="22" t="s">
        <v>90</v>
      </c>
      <c r="D63" s="22" t="s">
        <v>95</v>
      </c>
      <c r="E63" s="22">
        <v>67</v>
      </c>
      <c r="F63" s="22">
        <v>120</v>
      </c>
      <c r="G63" s="22">
        <f t="shared" si="8"/>
        <v>8040</v>
      </c>
      <c r="H63" s="22">
        <v>245.5</v>
      </c>
      <c r="I63" s="22">
        <f t="shared" si="7"/>
        <v>60</v>
      </c>
      <c r="J63" s="22">
        <f t="shared" si="9"/>
        <v>14730</v>
      </c>
      <c r="K63" s="21">
        <f t="shared" si="11"/>
        <v>312.5</v>
      </c>
      <c r="L63" s="22">
        <f t="shared" si="10"/>
        <v>22770</v>
      </c>
      <c r="M63" s="22"/>
    </row>
    <row r="64" s="14" customFormat="1" spans="1:13">
      <c r="A64" s="21">
        <v>60</v>
      </c>
      <c r="B64" s="21" t="s">
        <v>74</v>
      </c>
      <c r="C64" s="21" t="s">
        <v>96</v>
      </c>
      <c r="D64" s="21" t="s">
        <v>97</v>
      </c>
      <c r="E64" s="21"/>
      <c r="F64" s="21" t="str">
        <f t="shared" si="6"/>
        <v>100</v>
      </c>
      <c r="G64" s="21">
        <f t="shared" si="8"/>
        <v>0</v>
      </c>
      <c r="H64" s="21">
        <v>57</v>
      </c>
      <c r="I64" s="21">
        <f t="shared" si="7"/>
        <v>50</v>
      </c>
      <c r="J64" s="21">
        <f t="shared" si="9"/>
        <v>2850</v>
      </c>
      <c r="K64" s="21">
        <f t="shared" si="11"/>
        <v>57</v>
      </c>
      <c r="L64" s="21">
        <f t="shared" si="10"/>
        <v>2850</v>
      </c>
      <c r="M64" s="21"/>
    </row>
    <row r="65" s="14" customFormat="1" spans="1:13">
      <c r="A65" s="21">
        <v>61</v>
      </c>
      <c r="B65" s="21" t="s">
        <v>74</v>
      </c>
      <c r="C65" s="21" t="s">
        <v>96</v>
      </c>
      <c r="D65" s="21" t="s">
        <v>98</v>
      </c>
      <c r="E65" s="21"/>
      <c r="F65" s="21" t="str">
        <f t="shared" si="6"/>
        <v>100</v>
      </c>
      <c r="G65" s="21">
        <f t="shared" si="8"/>
        <v>0</v>
      </c>
      <c r="H65" s="21">
        <v>32</v>
      </c>
      <c r="I65" s="21">
        <f t="shared" si="7"/>
        <v>50</v>
      </c>
      <c r="J65" s="21">
        <f t="shared" si="9"/>
        <v>1600</v>
      </c>
      <c r="K65" s="21">
        <f t="shared" si="11"/>
        <v>32</v>
      </c>
      <c r="L65" s="21">
        <f t="shared" si="10"/>
        <v>1600</v>
      </c>
      <c r="M65" s="21"/>
    </row>
    <row r="66" s="14" customFormat="1" spans="1:13">
      <c r="A66" s="21">
        <v>62</v>
      </c>
      <c r="B66" s="21" t="s">
        <v>74</v>
      </c>
      <c r="C66" s="21" t="s">
        <v>96</v>
      </c>
      <c r="D66" s="21" t="s">
        <v>99</v>
      </c>
      <c r="E66" s="21"/>
      <c r="F66" s="21" t="str">
        <f t="shared" si="6"/>
        <v>100</v>
      </c>
      <c r="G66" s="21">
        <f t="shared" si="8"/>
        <v>0</v>
      </c>
      <c r="H66" s="21">
        <v>53</v>
      </c>
      <c r="I66" s="21">
        <f t="shared" si="7"/>
        <v>50</v>
      </c>
      <c r="J66" s="21">
        <f t="shared" si="9"/>
        <v>2650</v>
      </c>
      <c r="K66" s="21">
        <f t="shared" si="11"/>
        <v>53</v>
      </c>
      <c r="L66" s="21">
        <f t="shared" si="10"/>
        <v>2650</v>
      </c>
      <c r="M66" s="21"/>
    </row>
    <row r="67" s="14" customFormat="1" spans="1:13">
      <c r="A67" s="21">
        <v>63</v>
      </c>
      <c r="B67" s="21" t="s">
        <v>74</v>
      </c>
      <c r="C67" s="21" t="s">
        <v>96</v>
      </c>
      <c r="D67" s="21" t="s">
        <v>100</v>
      </c>
      <c r="E67" s="21"/>
      <c r="F67" s="21" t="str">
        <f t="shared" si="6"/>
        <v>100</v>
      </c>
      <c r="G67" s="21">
        <f t="shared" si="8"/>
        <v>0</v>
      </c>
      <c r="H67" s="21">
        <v>254.3</v>
      </c>
      <c r="I67" s="21">
        <f t="shared" si="7"/>
        <v>60</v>
      </c>
      <c r="J67" s="21">
        <f t="shared" si="9"/>
        <v>15258</v>
      </c>
      <c r="K67" s="21">
        <f t="shared" si="11"/>
        <v>254.3</v>
      </c>
      <c r="L67" s="21">
        <f t="shared" si="10"/>
        <v>15258</v>
      </c>
      <c r="M67" s="21"/>
    </row>
    <row r="68" s="14" customFormat="1" spans="1:13">
      <c r="A68" s="21">
        <v>64</v>
      </c>
      <c r="B68" s="21" t="s">
        <v>74</v>
      </c>
      <c r="C68" s="21" t="s">
        <v>96</v>
      </c>
      <c r="D68" s="21" t="s">
        <v>101</v>
      </c>
      <c r="E68" s="21"/>
      <c r="F68" s="21" t="str">
        <f t="shared" si="6"/>
        <v>100</v>
      </c>
      <c r="G68" s="21">
        <f t="shared" si="8"/>
        <v>0</v>
      </c>
      <c r="H68" s="21">
        <v>32</v>
      </c>
      <c r="I68" s="21">
        <f t="shared" si="7"/>
        <v>50</v>
      </c>
      <c r="J68" s="21">
        <f t="shared" si="9"/>
        <v>1600</v>
      </c>
      <c r="K68" s="21">
        <f t="shared" si="11"/>
        <v>32</v>
      </c>
      <c r="L68" s="21">
        <f t="shared" si="10"/>
        <v>1600</v>
      </c>
      <c r="M68" s="21"/>
    </row>
    <row r="69" s="14" customFormat="1" spans="1:13">
      <c r="A69" s="21">
        <v>65</v>
      </c>
      <c r="B69" s="21" t="s">
        <v>74</v>
      </c>
      <c r="C69" s="21" t="s">
        <v>96</v>
      </c>
      <c r="D69" s="21" t="s">
        <v>102</v>
      </c>
      <c r="E69" s="21"/>
      <c r="F69" s="21" t="str">
        <f t="shared" si="6"/>
        <v>100</v>
      </c>
      <c r="G69" s="21">
        <f t="shared" si="8"/>
        <v>0</v>
      </c>
      <c r="H69" s="21">
        <v>40</v>
      </c>
      <c r="I69" s="21">
        <f t="shared" si="7"/>
        <v>50</v>
      </c>
      <c r="J69" s="21">
        <f t="shared" si="9"/>
        <v>2000</v>
      </c>
      <c r="K69" s="21">
        <f t="shared" si="11"/>
        <v>40</v>
      </c>
      <c r="L69" s="21">
        <f t="shared" si="10"/>
        <v>2000</v>
      </c>
      <c r="M69" s="21"/>
    </row>
    <row r="70" s="14" customFormat="1" spans="1:13">
      <c r="A70" s="21">
        <v>66</v>
      </c>
      <c r="B70" s="21" t="s">
        <v>74</v>
      </c>
      <c r="C70" s="21" t="s">
        <v>96</v>
      </c>
      <c r="D70" s="21" t="s">
        <v>103</v>
      </c>
      <c r="E70" s="21"/>
      <c r="F70" s="21" t="str">
        <f t="shared" si="6"/>
        <v>100</v>
      </c>
      <c r="G70" s="21">
        <f t="shared" si="8"/>
        <v>0</v>
      </c>
      <c r="H70" s="21">
        <v>101.3</v>
      </c>
      <c r="I70" s="21">
        <f t="shared" si="7"/>
        <v>60</v>
      </c>
      <c r="J70" s="21">
        <f t="shared" si="9"/>
        <v>6078</v>
      </c>
      <c r="K70" s="21">
        <f t="shared" ref="K70:K112" si="12">E70+H70</f>
        <v>101.3</v>
      </c>
      <c r="L70" s="21">
        <f t="shared" si="10"/>
        <v>6078</v>
      </c>
      <c r="M70" s="21"/>
    </row>
    <row r="71" s="14" customFormat="1" spans="1:13">
      <c r="A71" s="21">
        <v>67</v>
      </c>
      <c r="B71" s="21" t="s">
        <v>74</v>
      </c>
      <c r="C71" s="21" t="s">
        <v>96</v>
      </c>
      <c r="D71" s="21" t="s">
        <v>104</v>
      </c>
      <c r="E71" s="21"/>
      <c r="F71" s="21" t="str">
        <f t="shared" si="6"/>
        <v>100</v>
      </c>
      <c r="G71" s="21">
        <f t="shared" si="8"/>
        <v>0</v>
      </c>
      <c r="H71" s="21">
        <v>55.35</v>
      </c>
      <c r="I71" s="21">
        <f t="shared" si="7"/>
        <v>50</v>
      </c>
      <c r="J71" s="21">
        <f t="shared" si="9"/>
        <v>2767.5</v>
      </c>
      <c r="K71" s="21">
        <f t="shared" si="12"/>
        <v>55.35</v>
      </c>
      <c r="L71" s="21">
        <f t="shared" si="10"/>
        <v>2767.5</v>
      </c>
      <c r="M71" s="21"/>
    </row>
    <row r="72" s="14" customFormat="1" spans="1:13">
      <c r="A72" s="21">
        <v>68</v>
      </c>
      <c r="B72" s="21" t="s">
        <v>74</v>
      </c>
      <c r="C72" s="21" t="s">
        <v>96</v>
      </c>
      <c r="D72" s="21" t="s">
        <v>105</v>
      </c>
      <c r="E72" s="21"/>
      <c r="F72" s="21" t="str">
        <f t="shared" si="6"/>
        <v>100</v>
      </c>
      <c r="G72" s="21">
        <f t="shared" si="8"/>
        <v>0</v>
      </c>
      <c r="H72" s="21">
        <v>40</v>
      </c>
      <c r="I72" s="21">
        <f t="shared" si="7"/>
        <v>50</v>
      </c>
      <c r="J72" s="21">
        <f t="shared" si="9"/>
        <v>2000</v>
      </c>
      <c r="K72" s="21">
        <f t="shared" si="12"/>
        <v>40</v>
      </c>
      <c r="L72" s="21">
        <f t="shared" si="10"/>
        <v>2000</v>
      </c>
      <c r="M72" s="21"/>
    </row>
    <row r="73" spans="1:13">
      <c r="A73" s="21">
        <v>69</v>
      </c>
      <c r="B73" s="22" t="s">
        <v>74</v>
      </c>
      <c r="C73" s="22" t="s">
        <v>106</v>
      </c>
      <c r="D73" s="22" t="s">
        <v>107</v>
      </c>
      <c r="E73" s="22"/>
      <c r="F73" s="22" t="str">
        <f t="shared" si="6"/>
        <v>100</v>
      </c>
      <c r="G73" s="22">
        <f t="shared" si="8"/>
        <v>0</v>
      </c>
      <c r="H73" s="22">
        <v>32.6</v>
      </c>
      <c r="I73" s="22">
        <f t="shared" si="7"/>
        <v>50</v>
      </c>
      <c r="J73" s="22">
        <f t="shared" si="9"/>
        <v>1630</v>
      </c>
      <c r="K73" s="21">
        <f t="shared" si="12"/>
        <v>32.6</v>
      </c>
      <c r="L73" s="22">
        <f t="shared" si="10"/>
        <v>1630</v>
      </c>
      <c r="M73" s="22"/>
    </row>
    <row r="74" spans="1:13">
      <c r="A74" s="21">
        <v>70</v>
      </c>
      <c r="B74" s="22" t="s">
        <v>74</v>
      </c>
      <c r="C74" s="22" t="s">
        <v>106</v>
      </c>
      <c r="D74" s="22" t="s">
        <v>108</v>
      </c>
      <c r="E74" s="22"/>
      <c r="F74" s="22" t="str">
        <f t="shared" si="6"/>
        <v>100</v>
      </c>
      <c r="G74" s="22">
        <f t="shared" si="8"/>
        <v>0</v>
      </c>
      <c r="H74" s="22">
        <v>39.4</v>
      </c>
      <c r="I74" s="22">
        <f t="shared" si="7"/>
        <v>50</v>
      </c>
      <c r="J74" s="22">
        <f t="shared" si="9"/>
        <v>1970</v>
      </c>
      <c r="K74" s="21">
        <f t="shared" si="12"/>
        <v>39.4</v>
      </c>
      <c r="L74" s="22">
        <f t="shared" si="10"/>
        <v>1970</v>
      </c>
      <c r="M74" s="22"/>
    </row>
    <row r="75" s="14" customFormat="1" spans="1:13">
      <c r="A75" s="21">
        <v>71</v>
      </c>
      <c r="B75" s="21" t="s">
        <v>74</v>
      </c>
      <c r="C75" s="21" t="s">
        <v>106</v>
      </c>
      <c r="D75" s="21" t="s">
        <v>109</v>
      </c>
      <c r="E75" s="21"/>
      <c r="F75" s="21" t="str">
        <f t="shared" si="6"/>
        <v>100</v>
      </c>
      <c r="G75" s="21">
        <f t="shared" si="8"/>
        <v>0</v>
      </c>
      <c r="H75" s="21">
        <v>76.6</v>
      </c>
      <c r="I75" s="21">
        <f t="shared" si="7"/>
        <v>50</v>
      </c>
      <c r="J75" s="21">
        <f t="shared" si="9"/>
        <v>3830</v>
      </c>
      <c r="K75" s="21">
        <f t="shared" si="12"/>
        <v>76.6</v>
      </c>
      <c r="L75" s="21">
        <f t="shared" si="10"/>
        <v>3830</v>
      </c>
      <c r="M75" s="21"/>
    </row>
    <row r="76" spans="1:13">
      <c r="A76" s="21">
        <v>72</v>
      </c>
      <c r="B76" s="22" t="s">
        <v>74</v>
      </c>
      <c r="C76" s="22" t="s">
        <v>110</v>
      </c>
      <c r="D76" s="22" t="s">
        <v>111</v>
      </c>
      <c r="E76" s="22"/>
      <c r="F76" s="22" t="str">
        <f t="shared" si="6"/>
        <v>100</v>
      </c>
      <c r="G76" s="22">
        <f t="shared" si="8"/>
        <v>0</v>
      </c>
      <c r="H76" s="22">
        <v>324.56</v>
      </c>
      <c r="I76" s="22">
        <f t="shared" si="7"/>
        <v>60</v>
      </c>
      <c r="J76" s="22">
        <f t="shared" si="9"/>
        <v>19473.6</v>
      </c>
      <c r="K76" s="21">
        <f t="shared" si="12"/>
        <v>324.56</v>
      </c>
      <c r="L76" s="22">
        <f t="shared" si="10"/>
        <v>19473.6</v>
      </c>
      <c r="M76" s="22"/>
    </row>
    <row r="77" spans="1:13">
      <c r="A77" s="21">
        <v>73</v>
      </c>
      <c r="B77" s="22" t="s">
        <v>74</v>
      </c>
      <c r="C77" s="22" t="s">
        <v>110</v>
      </c>
      <c r="D77" s="22" t="s">
        <v>112</v>
      </c>
      <c r="E77" s="22">
        <v>57</v>
      </c>
      <c r="F77" s="22">
        <v>120</v>
      </c>
      <c r="G77" s="22">
        <f t="shared" si="8"/>
        <v>6840</v>
      </c>
      <c r="H77" s="22">
        <v>168</v>
      </c>
      <c r="I77" s="22">
        <f t="shared" si="7"/>
        <v>60</v>
      </c>
      <c r="J77" s="22">
        <f t="shared" si="9"/>
        <v>10080</v>
      </c>
      <c r="K77" s="21">
        <f t="shared" si="12"/>
        <v>225</v>
      </c>
      <c r="L77" s="22">
        <f t="shared" si="10"/>
        <v>16920</v>
      </c>
      <c r="M77" s="22"/>
    </row>
    <row r="78" spans="1:13">
      <c r="A78" s="21">
        <v>74</v>
      </c>
      <c r="B78" s="22" t="s">
        <v>74</v>
      </c>
      <c r="C78" s="22" t="s">
        <v>113</v>
      </c>
      <c r="D78" s="22" t="s">
        <v>114</v>
      </c>
      <c r="E78" s="22"/>
      <c r="F78" s="22" t="str">
        <f t="shared" si="6"/>
        <v>100</v>
      </c>
      <c r="G78" s="22">
        <f t="shared" si="8"/>
        <v>0</v>
      </c>
      <c r="H78" s="22">
        <v>59.14</v>
      </c>
      <c r="I78" s="22">
        <f t="shared" si="7"/>
        <v>50</v>
      </c>
      <c r="J78" s="22">
        <f t="shared" si="9"/>
        <v>2957</v>
      </c>
      <c r="K78" s="21">
        <f t="shared" si="12"/>
        <v>59.14</v>
      </c>
      <c r="L78" s="22">
        <f t="shared" si="10"/>
        <v>2957</v>
      </c>
      <c r="M78" s="22"/>
    </row>
    <row r="79" spans="1:13">
      <c r="A79" s="21">
        <v>75</v>
      </c>
      <c r="B79" s="22" t="s">
        <v>74</v>
      </c>
      <c r="C79" s="22" t="s">
        <v>113</v>
      </c>
      <c r="D79" s="22" t="s">
        <v>115</v>
      </c>
      <c r="E79" s="22"/>
      <c r="F79" s="22" t="str">
        <f t="shared" si="6"/>
        <v>100</v>
      </c>
      <c r="G79" s="22">
        <f t="shared" si="8"/>
        <v>0</v>
      </c>
      <c r="H79" s="22">
        <v>96.9</v>
      </c>
      <c r="I79" s="22">
        <f t="shared" si="7"/>
        <v>50</v>
      </c>
      <c r="J79" s="22">
        <f t="shared" si="9"/>
        <v>4845</v>
      </c>
      <c r="K79" s="21">
        <f t="shared" si="12"/>
        <v>96.9</v>
      </c>
      <c r="L79" s="22">
        <f t="shared" si="10"/>
        <v>4845</v>
      </c>
      <c r="M79" s="22"/>
    </row>
    <row r="80" spans="1:13">
      <c r="A80" s="21">
        <v>76</v>
      </c>
      <c r="B80" s="22" t="s">
        <v>74</v>
      </c>
      <c r="C80" s="22" t="s">
        <v>113</v>
      </c>
      <c r="D80" s="22" t="s">
        <v>116</v>
      </c>
      <c r="E80" s="22"/>
      <c r="F80" s="22" t="str">
        <f t="shared" si="6"/>
        <v>100</v>
      </c>
      <c r="G80" s="22">
        <f t="shared" si="8"/>
        <v>0</v>
      </c>
      <c r="H80" s="22">
        <v>49.01</v>
      </c>
      <c r="I80" s="22">
        <f t="shared" si="7"/>
        <v>50</v>
      </c>
      <c r="J80" s="22">
        <f t="shared" si="9"/>
        <v>2450.5</v>
      </c>
      <c r="K80" s="21">
        <f t="shared" si="12"/>
        <v>49.01</v>
      </c>
      <c r="L80" s="22">
        <f t="shared" si="10"/>
        <v>2450.5</v>
      </c>
      <c r="M80" s="22"/>
    </row>
    <row r="81" spans="1:13">
      <c r="A81" s="21">
        <v>77</v>
      </c>
      <c r="B81" s="22" t="s">
        <v>74</v>
      </c>
      <c r="C81" s="22" t="s">
        <v>117</v>
      </c>
      <c r="D81" s="22" t="s">
        <v>118</v>
      </c>
      <c r="E81" s="22"/>
      <c r="F81" s="22" t="str">
        <f t="shared" ref="F81:F106" si="13">IF(E81&lt;100,"100","120")</f>
        <v>100</v>
      </c>
      <c r="G81" s="22">
        <f t="shared" si="8"/>
        <v>0</v>
      </c>
      <c r="H81" s="22">
        <v>340.3</v>
      </c>
      <c r="I81" s="22">
        <f t="shared" ref="I81:I106" si="14">IF(H81&lt;100,50,60)</f>
        <v>60</v>
      </c>
      <c r="J81" s="22">
        <f t="shared" si="9"/>
        <v>20418</v>
      </c>
      <c r="K81" s="21">
        <f t="shared" si="12"/>
        <v>340.3</v>
      </c>
      <c r="L81" s="22">
        <f t="shared" si="10"/>
        <v>20418</v>
      </c>
      <c r="M81" s="22"/>
    </row>
    <row r="82" spans="1:13">
      <c r="A82" s="21">
        <v>78</v>
      </c>
      <c r="B82" s="22" t="s">
        <v>74</v>
      </c>
      <c r="C82" s="22" t="s">
        <v>117</v>
      </c>
      <c r="D82" s="22" t="s">
        <v>119</v>
      </c>
      <c r="E82" s="22"/>
      <c r="F82" s="22" t="str">
        <f t="shared" si="13"/>
        <v>100</v>
      </c>
      <c r="G82" s="22">
        <f t="shared" si="8"/>
        <v>0</v>
      </c>
      <c r="H82" s="22">
        <v>114.75</v>
      </c>
      <c r="I82" s="22">
        <f t="shared" si="14"/>
        <v>60</v>
      </c>
      <c r="J82" s="22">
        <f t="shared" si="9"/>
        <v>6885</v>
      </c>
      <c r="K82" s="21">
        <f t="shared" si="12"/>
        <v>114.75</v>
      </c>
      <c r="L82" s="22">
        <f t="shared" si="10"/>
        <v>6885</v>
      </c>
      <c r="M82" s="22"/>
    </row>
    <row r="83" spans="1:13">
      <c r="A83" s="21">
        <v>79</v>
      </c>
      <c r="B83" s="22" t="s">
        <v>74</v>
      </c>
      <c r="C83" s="22" t="s">
        <v>120</v>
      </c>
      <c r="D83" s="16" t="s">
        <v>121</v>
      </c>
      <c r="E83" s="22"/>
      <c r="F83" s="22" t="str">
        <f t="shared" si="13"/>
        <v>100</v>
      </c>
      <c r="G83" s="22">
        <f t="shared" si="8"/>
        <v>0</v>
      </c>
      <c r="H83" s="22">
        <v>108.36</v>
      </c>
      <c r="I83" s="22">
        <f t="shared" si="14"/>
        <v>60</v>
      </c>
      <c r="J83" s="22">
        <f t="shared" si="9"/>
        <v>6501.6</v>
      </c>
      <c r="K83" s="21">
        <f t="shared" si="12"/>
        <v>108.36</v>
      </c>
      <c r="L83" s="22">
        <f t="shared" si="10"/>
        <v>6501.6</v>
      </c>
      <c r="M83" s="33"/>
    </row>
    <row r="84" spans="1:13">
      <c r="A84" s="21">
        <v>80</v>
      </c>
      <c r="B84" s="22" t="s">
        <v>74</v>
      </c>
      <c r="C84" s="22" t="s">
        <v>122</v>
      </c>
      <c r="D84" s="22" t="s">
        <v>123</v>
      </c>
      <c r="E84" s="22"/>
      <c r="F84" s="22" t="str">
        <f t="shared" si="13"/>
        <v>100</v>
      </c>
      <c r="G84" s="22">
        <f t="shared" ref="G84:G106" si="15">E84*F84</f>
        <v>0</v>
      </c>
      <c r="H84" s="22">
        <v>38.6</v>
      </c>
      <c r="I84" s="22">
        <f t="shared" si="14"/>
        <v>50</v>
      </c>
      <c r="J84" s="22">
        <f t="shared" ref="J84:J106" si="16">H84*I84</f>
        <v>1930</v>
      </c>
      <c r="K84" s="21">
        <f t="shared" si="12"/>
        <v>38.6</v>
      </c>
      <c r="L84" s="22">
        <f t="shared" ref="L84:L106" si="17">G84+J84</f>
        <v>1930</v>
      </c>
      <c r="M84" s="22"/>
    </row>
    <row r="85" spans="1:13">
      <c r="A85" s="21">
        <v>81</v>
      </c>
      <c r="B85" s="22" t="s">
        <v>74</v>
      </c>
      <c r="C85" s="22" t="s">
        <v>124</v>
      </c>
      <c r="D85" s="22" t="s">
        <v>125</v>
      </c>
      <c r="E85" s="22"/>
      <c r="F85" s="22" t="str">
        <f t="shared" si="13"/>
        <v>100</v>
      </c>
      <c r="G85" s="22">
        <f t="shared" si="15"/>
        <v>0</v>
      </c>
      <c r="H85" s="22">
        <v>45.8</v>
      </c>
      <c r="I85" s="22">
        <f t="shared" si="14"/>
        <v>50</v>
      </c>
      <c r="J85" s="22">
        <f t="shared" si="16"/>
        <v>2290</v>
      </c>
      <c r="K85" s="21">
        <f t="shared" si="12"/>
        <v>45.8</v>
      </c>
      <c r="L85" s="22">
        <f t="shared" si="17"/>
        <v>2290</v>
      </c>
      <c r="M85" s="22"/>
    </row>
    <row r="86" spans="1:13">
      <c r="A86" s="21">
        <v>82</v>
      </c>
      <c r="B86" s="22" t="s">
        <v>74</v>
      </c>
      <c r="C86" s="22" t="s">
        <v>124</v>
      </c>
      <c r="D86" s="22" t="s">
        <v>126</v>
      </c>
      <c r="E86" s="22"/>
      <c r="F86" s="22" t="str">
        <f t="shared" si="13"/>
        <v>100</v>
      </c>
      <c r="G86" s="22">
        <f t="shared" si="15"/>
        <v>0</v>
      </c>
      <c r="H86" s="22">
        <v>30.03</v>
      </c>
      <c r="I86" s="22">
        <f t="shared" si="14"/>
        <v>50</v>
      </c>
      <c r="J86" s="22">
        <f t="shared" si="16"/>
        <v>1501.5</v>
      </c>
      <c r="K86" s="21">
        <f t="shared" si="12"/>
        <v>30.03</v>
      </c>
      <c r="L86" s="22">
        <f t="shared" si="17"/>
        <v>1501.5</v>
      </c>
      <c r="M86" s="22"/>
    </row>
    <row r="87" spans="1:13">
      <c r="A87" s="21">
        <v>83</v>
      </c>
      <c r="B87" s="22" t="s">
        <v>74</v>
      </c>
      <c r="C87" s="22" t="s">
        <v>124</v>
      </c>
      <c r="D87" s="22" t="s">
        <v>127</v>
      </c>
      <c r="E87" s="22"/>
      <c r="F87" s="22" t="str">
        <f t="shared" si="13"/>
        <v>100</v>
      </c>
      <c r="G87" s="22">
        <f t="shared" si="15"/>
        <v>0</v>
      </c>
      <c r="H87" s="22">
        <v>31</v>
      </c>
      <c r="I87" s="22">
        <f t="shared" si="14"/>
        <v>50</v>
      </c>
      <c r="J87" s="22">
        <f t="shared" si="16"/>
        <v>1550</v>
      </c>
      <c r="K87" s="21">
        <f t="shared" si="12"/>
        <v>31</v>
      </c>
      <c r="L87" s="22">
        <f t="shared" si="17"/>
        <v>1550</v>
      </c>
      <c r="M87" s="22"/>
    </row>
    <row r="88" s="14" customFormat="1" spans="1:13">
      <c r="A88" s="21">
        <v>84</v>
      </c>
      <c r="B88" s="21" t="s">
        <v>74</v>
      </c>
      <c r="C88" s="21" t="s">
        <v>124</v>
      </c>
      <c r="D88" s="21" t="s">
        <v>128</v>
      </c>
      <c r="E88" s="21">
        <v>72</v>
      </c>
      <c r="F88" s="21">
        <v>120</v>
      </c>
      <c r="G88" s="21">
        <f t="shared" si="15"/>
        <v>8640</v>
      </c>
      <c r="H88" s="21">
        <v>59.5</v>
      </c>
      <c r="I88" s="21">
        <v>60</v>
      </c>
      <c r="J88" s="21">
        <f t="shared" si="16"/>
        <v>3570</v>
      </c>
      <c r="K88" s="21">
        <f t="shared" si="12"/>
        <v>131.5</v>
      </c>
      <c r="L88" s="21">
        <f t="shared" si="17"/>
        <v>12210</v>
      </c>
      <c r="M88" s="21"/>
    </row>
    <row r="89" spans="1:13">
      <c r="A89" s="21">
        <v>85</v>
      </c>
      <c r="B89" s="22" t="s">
        <v>74</v>
      </c>
      <c r="C89" s="22" t="s">
        <v>124</v>
      </c>
      <c r="D89" s="21" t="s">
        <v>129</v>
      </c>
      <c r="E89" s="22"/>
      <c r="F89" s="22" t="str">
        <f t="shared" si="13"/>
        <v>100</v>
      </c>
      <c r="G89" s="22">
        <f t="shared" si="15"/>
        <v>0</v>
      </c>
      <c r="H89" s="22">
        <v>51.35</v>
      </c>
      <c r="I89" s="22">
        <f t="shared" si="14"/>
        <v>50</v>
      </c>
      <c r="J89" s="22">
        <f t="shared" si="16"/>
        <v>2567.5</v>
      </c>
      <c r="K89" s="21">
        <f t="shared" si="12"/>
        <v>51.35</v>
      </c>
      <c r="L89" s="22">
        <f t="shared" si="17"/>
        <v>2567.5</v>
      </c>
      <c r="M89" s="22"/>
    </row>
    <row r="90" spans="1:13">
      <c r="A90" s="21">
        <v>86</v>
      </c>
      <c r="B90" s="22" t="s">
        <v>74</v>
      </c>
      <c r="C90" s="22" t="s">
        <v>130</v>
      </c>
      <c r="D90" s="21" t="s">
        <v>131</v>
      </c>
      <c r="E90" s="22"/>
      <c r="F90" s="22" t="str">
        <f t="shared" si="13"/>
        <v>100</v>
      </c>
      <c r="G90" s="22">
        <f t="shared" si="15"/>
        <v>0</v>
      </c>
      <c r="H90" s="22">
        <v>60.07</v>
      </c>
      <c r="I90" s="22">
        <f t="shared" si="14"/>
        <v>50</v>
      </c>
      <c r="J90" s="22">
        <f t="shared" si="16"/>
        <v>3003.5</v>
      </c>
      <c r="K90" s="21">
        <f t="shared" si="12"/>
        <v>60.07</v>
      </c>
      <c r="L90" s="22">
        <f t="shared" si="17"/>
        <v>3003.5</v>
      </c>
      <c r="M90" s="22"/>
    </row>
    <row r="91" spans="1:13">
      <c r="A91" s="21">
        <v>87</v>
      </c>
      <c r="B91" s="22" t="s">
        <v>74</v>
      </c>
      <c r="C91" s="22" t="s">
        <v>130</v>
      </c>
      <c r="D91" s="21" t="s">
        <v>132</v>
      </c>
      <c r="E91" s="22"/>
      <c r="F91" s="22" t="str">
        <f t="shared" si="13"/>
        <v>100</v>
      </c>
      <c r="G91" s="22">
        <f t="shared" si="15"/>
        <v>0</v>
      </c>
      <c r="H91" s="22">
        <v>59.89</v>
      </c>
      <c r="I91" s="22">
        <f t="shared" si="14"/>
        <v>50</v>
      </c>
      <c r="J91" s="22">
        <f t="shared" si="16"/>
        <v>2994.5</v>
      </c>
      <c r="K91" s="21">
        <f t="shared" si="12"/>
        <v>59.89</v>
      </c>
      <c r="L91" s="22">
        <f t="shared" si="17"/>
        <v>2994.5</v>
      </c>
      <c r="M91" s="22"/>
    </row>
    <row r="92" spans="1:13">
      <c r="A92" s="21">
        <v>88</v>
      </c>
      <c r="B92" s="22" t="s">
        <v>74</v>
      </c>
      <c r="C92" s="22" t="s">
        <v>130</v>
      </c>
      <c r="D92" s="21" t="s">
        <v>133</v>
      </c>
      <c r="E92" s="22">
        <v>8.4</v>
      </c>
      <c r="F92" s="22" t="str">
        <f t="shared" si="13"/>
        <v>100</v>
      </c>
      <c r="G92" s="22">
        <f t="shared" si="15"/>
        <v>840</v>
      </c>
      <c r="H92" s="22">
        <v>25.57</v>
      </c>
      <c r="I92" s="22">
        <f t="shared" si="14"/>
        <v>50</v>
      </c>
      <c r="J92" s="22">
        <f t="shared" si="16"/>
        <v>1278.5</v>
      </c>
      <c r="K92" s="21">
        <f t="shared" si="12"/>
        <v>33.97</v>
      </c>
      <c r="L92" s="22">
        <f t="shared" si="17"/>
        <v>2118.5</v>
      </c>
      <c r="M92" s="22"/>
    </row>
    <row r="93" s="14" customFormat="1" spans="1:13">
      <c r="A93" s="21">
        <v>89</v>
      </c>
      <c r="B93" s="21" t="s">
        <v>74</v>
      </c>
      <c r="C93" s="21" t="s">
        <v>130</v>
      </c>
      <c r="D93" s="21" t="s">
        <v>134</v>
      </c>
      <c r="E93" s="21"/>
      <c r="F93" s="21" t="str">
        <f t="shared" si="13"/>
        <v>100</v>
      </c>
      <c r="G93" s="21">
        <f t="shared" si="15"/>
        <v>0</v>
      </c>
      <c r="H93" s="21">
        <v>36</v>
      </c>
      <c r="I93" s="21">
        <f t="shared" si="14"/>
        <v>50</v>
      </c>
      <c r="J93" s="21">
        <f t="shared" si="16"/>
        <v>1800</v>
      </c>
      <c r="K93" s="21">
        <f t="shared" si="12"/>
        <v>36</v>
      </c>
      <c r="L93" s="21">
        <f t="shared" si="17"/>
        <v>1800</v>
      </c>
      <c r="M93" s="21"/>
    </row>
    <row r="94" spans="1:13">
      <c r="A94" s="21">
        <v>90</v>
      </c>
      <c r="B94" s="22" t="s">
        <v>74</v>
      </c>
      <c r="C94" s="22" t="s">
        <v>130</v>
      </c>
      <c r="D94" s="21" t="s">
        <v>135</v>
      </c>
      <c r="E94" s="22"/>
      <c r="F94" s="22" t="str">
        <f t="shared" si="13"/>
        <v>100</v>
      </c>
      <c r="G94" s="22">
        <f t="shared" si="15"/>
        <v>0</v>
      </c>
      <c r="H94" s="22">
        <v>36.2</v>
      </c>
      <c r="I94" s="22">
        <f t="shared" si="14"/>
        <v>50</v>
      </c>
      <c r="J94" s="22">
        <f t="shared" si="16"/>
        <v>1810</v>
      </c>
      <c r="K94" s="21">
        <f t="shared" si="12"/>
        <v>36.2</v>
      </c>
      <c r="L94" s="22">
        <f t="shared" si="17"/>
        <v>1810</v>
      </c>
      <c r="M94" s="22"/>
    </row>
    <row r="95" spans="1:13">
      <c r="A95" s="21">
        <v>91</v>
      </c>
      <c r="B95" s="22" t="s">
        <v>74</v>
      </c>
      <c r="C95" s="22" t="s">
        <v>130</v>
      </c>
      <c r="D95" s="21" t="s">
        <v>136</v>
      </c>
      <c r="E95" s="22">
        <v>122</v>
      </c>
      <c r="F95" s="22">
        <v>140</v>
      </c>
      <c r="G95" s="22">
        <f t="shared" si="15"/>
        <v>17080</v>
      </c>
      <c r="H95" s="22">
        <v>500</v>
      </c>
      <c r="I95" s="22">
        <v>70</v>
      </c>
      <c r="J95" s="22">
        <f t="shared" si="16"/>
        <v>35000</v>
      </c>
      <c r="K95" s="21">
        <f t="shared" si="12"/>
        <v>622</v>
      </c>
      <c r="L95" s="22">
        <f t="shared" si="17"/>
        <v>52080</v>
      </c>
      <c r="M95" s="22"/>
    </row>
    <row r="96" spans="1:13">
      <c r="A96" s="21">
        <v>92</v>
      </c>
      <c r="B96" s="22" t="s">
        <v>74</v>
      </c>
      <c r="C96" s="22" t="s">
        <v>130</v>
      </c>
      <c r="D96" s="22" t="s">
        <v>137</v>
      </c>
      <c r="E96" s="22"/>
      <c r="F96" s="22" t="str">
        <f t="shared" si="13"/>
        <v>100</v>
      </c>
      <c r="G96" s="22">
        <f t="shared" si="15"/>
        <v>0</v>
      </c>
      <c r="H96" s="22">
        <v>34.97</v>
      </c>
      <c r="I96" s="22">
        <f t="shared" si="14"/>
        <v>50</v>
      </c>
      <c r="J96" s="22">
        <f t="shared" si="16"/>
        <v>1748.5</v>
      </c>
      <c r="K96" s="21">
        <f t="shared" si="12"/>
        <v>34.97</v>
      </c>
      <c r="L96" s="22">
        <f t="shared" si="17"/>
        <v>1748.5</v>
      </c>
      <c r="M96" s="22"/>
    </row>
    <row r="97" spans="1:13">
      <c r="A97" s="21">
        <v>93</v>
      </c>
      <c r="B97" s="22" t="s">
        <v>74</v>
      </c>
      <c r="C97" s="22" t="s">
        <v>138</v>
      </c>
      <c r="D97" s="22" t="s">
        <v>139</v>
      </c>
      <c r="E97" s="22"/>
      <c r="F97" s="22" t="str">
        <f t="shared" si="13"/>
        <v>100</v>
      </c>
      <c r="G97" s="22">
        <f t="shared" si="15"/>
        <v>0</v>
      </c>
      <c r="H97" s="22">
        <v>36.6</v>
      </c>
      <c r="I97" s="22">
        <f t="shared" si="14"/>
        <v>50</v>
      </c>
      <c r="J97" s="22">
        <f t="shared" si="16"/>
        <v>1830</v>
      </c>
      <c r="K97" s="21">
        <f t="shared" si="12"/>
        <v>36.6</v>
      </c>
      <c r="L97" s="22">
        <f t="shared" si="17"/>
        <v>1830</v>
      </c>
      <c r="M97" s="22"/>
    </row>
    <row r="98" s="14" customFormat="1" ht="54" spans="1:13">
      <c r="A98" s="21">
        <v>94</v>
      </c>
      <c r="B98" s="21" t="s">
        <v>74</v>
      </c>
      <c r="C98" s="27" t="s">
        <v>140</v>
      </c>
      <c r="D98" s="21" t="s">
        <v>17</v>
      </c>
      <c r="E98" s="21"/>
      <c r="F98" s="21" t="str">
        <f t="shared" si="13"/>
        <v>100</v>
      </c>
      <c r="G98" s="21">
        <f t="shared" si="15"/>
        <v>0</v>
      </c>
      <c r="H98" s="21">
        <v>837.5</v>
      </c>
      <c r="I98" s="21">
        <v>70</v>
      </c>
      <c r="J98" s="21">
        <f t="shared" si="16"/>
        <v>58625</v>
      </c>
      <c r="K98" s="21">
        <f t="shared" si="12"/>
        <v>837.5</v>
      </c>
      <c r="L98" s="21">
        <f t="shared" si="17"/>
        <v>58625</v>
      </c>
      <c r="M98" s="21"/>
    </row>
    <row r="99" spans="1:13">
      <c r="A99" s="21">
        <v>95</v>
      </c>
      <c r="B99" s="22" t="s">
        <v>74</v>
      </c>
      <c r="C99" s="22" t="s">
        <v>141</v>
      </c>
      <c r="D99" s="22" t="s">
        <v>142</v>
      </c>
      <c r="E99" s="22"/>
      <c r="F99" s="22" t="str">
        <f t="shared" si="13"/>
        <v>100</v>
      </c>
      <c r="G99" s="22">
        <f t="shared" si="15"/>
        <v>0</v>
      </c>
      <c r="H99" s="22">
        <v>75.2</v>
      </c>
      <c r="I99" s="22">
        <f t="shared" si="14"/>
        <v>50</v>
      </c>
      <c r="J99" s="22">
        <f t="shared" si="16"/>
        <v>3760</v>
      </c>
      <c r="K99" s="21">
        <f t="shared" si="12"/>
        <v>75.2</v>
      </c>
      <c r="L99" s="22">
        <f t="shared" si="17"/>
        <v>3760</v>
      </c>
      <c r="M99" s="22"/>
    </row>
    <row r="100" spans="1:13">
      <c r="A100" s="21">
        <v>96</v>
      </c>
      <c r="B100" s="22" t="s">
        <v>143</v>
      </c>
      <c r="C100" s="22" t="s">
        <v>144</v>
      </c>
      <c r="D100" s="22" t="s">
        <v>145</v>
      </c>
      <c r="E100" s="22"/>
      <c r="F100" s="22" t="str">
        <f t="shared" si="13"/>
        <v>100</v>
      </c>
      <c r="G100" s="22">
        <f t="shared" si="15"/>
        <v>0</v>
      </c>
      <c r="H100" s="22">
        <v>97.6</v>
      </c>
      <c r="I100" s="22">
        <f t="shared" si="14"/>
        <v>50</v>
      </c>
      <c r="J100" s="22">
        <f t="shared" si="16"/>
        <v>4880</v>
      </c>
      <c r="K100" s="21">
        <f t="shared" si="12"/>
        <v>97.6</v>
      </c>
      <c r="L100" s="22">
        <f t="shared" si="17"/>
        <v>4880</v>
      </c>
      <c r="M100" s="22"/>
    </row>
    <row r="101" spans="1:13">
      <c r="A101" s="21">
        <v>97</v>
      </c>
      <c r="B101" s="22" t="s">
        <v>146</v>
      </c>
      <c r="C101" s="22" t="s">
        <v>147</v>
      </c>
      <c r="D101" s="22" t="s">
        <v>148</v>
      </c>
      <c r="E101" s="22">
        <v>45</v>
      </c>
      <c r="F101" s="22">
        <v>120</v>
      </c>
      <c r="G101" s="22">
        <f t="shared" si="15"/>
        <v>5400</v>
      </c>
      <c r="H101" s="22">
        <v>70</v>
      </c>
      <c r="I101" s="22">
        <v>60</v>
      </c>
      <c r="J101" s="22">
        <f t="shared" si="16"/>
        <v>4200</v>
      </c>
      <c r="K101" s="21">
        <f t="shared" si="12"/>
        <v>115</v>
      </c>
      <c r="L101" s="22">
        <f t="shared" si="17"/>
        <v>9600</v>
      </c>
      <c r="M101" s="22"/>
    </row>
    <row r="102" spans="1:13">
      <c r="A102" s="21">
        <v>98</v>
      </c>
      <c r="B102" s="22" t="s">
        <v>146</v>
      </c>
      <c r="C102" s="22" t="s">
        <v>149</v>
      </c>
      <c r="D102" s="22" t="s">
        <v>150</v>
      </c>
      <c r="E102" s="22">
        <v>27.53</v>
      </c>
      <c r="F102" s="22">
        <v>120</v>
      </c>
      <c r="G102" s="22">
        <f t="shared" si="15"/>
        <v>3303.6</v>
      </c>
      <c r="H102" s="22">
        <v>81.6</v>
      </c>
      <c r="I102" s="22">
        <v>60</v>
      </c>
      <c r="J102" s="22">
        <f t="shared" si="16"/>
        <v>4896</v>
      </c>
      <c r="K102" s="21">
        <f t="shared" si="12"/>
        <v>109.13</v>
      </c>
      <c r="L102" s="22">
        <f t="shared" si="17"/>
        <v>8199.6</v>
      </c>
      <c r="M102" s="22"/>
    </row>
    <row r="103" spans="1:13">
      <c r="A103" s="21">
        <v>99</v>
      </c>
      <c r="B103" s="22" t="s">
        <v>146</v>
      </c>
      <c r="C103" s="22" t="s">
        <v>149</v>
      </c>
      <c r="D103" s="22" t="s">
        <v>151</v>
      </c>
      <c r="E103" s="22">
        <v>19</v>
      </c>
      <c r="F103" s="22">
        <v>120</v>
      </c>
      <c r="G103" s="22">
        <f t="shared" si="15"/>
        <v>2280</v>
      </c>
      <c r="H103" s="22">
        <v>114</v>
      </c>
      <c r="I103" s="22">
        <f t="shared" si="14"/>
        <v>60</v>
      </c>
      <c r="J103" s="22">
        <f t="shared" si="16"/>
        <v>6840</v>
      </c>
      <c r="K103" s="21">
        <f t="shared" si="12"/>
        <v>133</v>
      </c>
      <c r="L103" s="22">
        <f t="shared" si="17"/>
        <v>9120</v>
      </c>
      <c r="M103" s="22"/>
    </row>
    <row r="104" spans="1:13">
      <c r="A104" s="21">
        <v>100</v>
      </c>
      <c r="B104" s="22" t="s">
        <v>146</v>
      </c>
      <c r="C104" s="22" t="s">
        <v>149</v>
      </c>
      <c r="D104" s="22" t="s">
        <v>152</v>
      </c>
      <c r="E104" s="22">
        <v>10.3</v>
      </c>
      <c r="F104" s="22" t="str">
        <f t="shared" si="13"/>
        <v>100</v>
      </c>
      <c r="G104" s="22">
        <f t="shared" si="15"/>
        <v>1030</v>
      </c>
      <c r="H104" s="22">
        <v>42</v>
      </c>
      <c r="I104" s="22">
        <f t="shared" si="14"/>
        <v>50</v>
      </c>
      <c r="J104" s="22">
        <f t="shared" si="16"/>
        <v>2100</v>
      </c>
      <c r="K104" s="21">
        <f t="shared" si="12"/>
        <v>52.3</v>
      </c>
      <c r="L104" s="22">
        <f t="shared" si="17"/>
        <v>3130</v>
      </c>
      <c r="M104" s="22"/>
    </row>
    <row r="105" spans="1:13">
      <c r="A105" s="21">
        <v>101</v>
      </c>
      <c r="B105" s="22" t="s">
        <v>146</v>
      </c>
      <c r="C105" s="22" t="s">
        <v>149</v>
      </c>
      <c r="D105" s="22" t="s">
        <v>153</v>
      </c>
      <c r="E105" s="22">
        <v>20</v>
      </c>
      <c r="F105" s="22">
        <v>120</v>
      </c>
      <c r="G105" s="22">
        <f t="shared" si="15"/>
        <v>2400</v>
      </c>
      <c r="H105" s="22">
        <v>150</v>
      </c>
      <c r="I105" s="22">
        <f t="shared" si="14"/>
        <v>60</v>
      </c>
      <c r="J105" s="22">
        <f t="shared" si="16"/>
        <v>9000</v>
      </c>
      <c r="K105" s="21">
        <f t="shared" si="12"/>
        <v>170</v>
      </c>
      <c r="L105" s="22">
        <f t="shared" si="17"/>
        <v>11400</v>
      </c>
      <c r="M105" s="22"/>
    </row>
    <row r="106" spans="1:13">
      <c r="A106" s="21">
        <v>102</v>
      </c>
      <c r="B106" s="22" t="s">
        <v>146</v>
      </c>
      <c r="C106" s="22" t="s">
        <v>149</v>
      </c>
      <c r="D106" s="22" t="s">
        <v>154</v>
      </c>
      <c r="E106" s="22">
        <v>35</v>
      </c>
      <c r="F106" s="22">
        <v>120</v>
      </c>
      <c r="G106" s="22">
        <f t="shared" si="15"/>
        <v>4200</v>
      </c>
      <c r="H106" s="22">
        <v>70</v>
      </c>
      <c r="I106" s="22">
        <v>60</v>
      </c>
      <c r="J106" s="22">
        <f t="shared" si="16"/>
        <v>4200</v>
      </c>
      <c r="K106" s="21">
        <f t="shared" si="12"/>
        <v>105</v>
      </c>
      <c r="L106" s="22">
        <f t="shared" si="17"/>
        <v>8400</v>
      </c>
      <c r="M106" s="22"/>
    </row>
    <row r="107" spans="1:13">
      <c r="A107" s="21">
        <v>103</v>
      </c>
      <c r="B107" s="22" t="s">
        <v>146</v>
      </c>
      <c r="C107" s="22" t="s">
        <v>149</v>
      </c>
      <c r="D107" s="22" t="s">
        <v>155</v>
      </c>
      <c r="E107" s="22">
        <v>40</v>
      </c>
      <c r="F107" s="22">
        <v>120</v>
      </c>
      <c r="G107" s="22">
        <f t="shared" ref="G107:G112" si="18">E107*F107</f>
        <v>4800</v>
      </c>
      <c r="H107" s="22">
        <v>133</v>
      </c>
      <c r="I107" s="22">
        <f t="shared" ref="I107:I112" si="19">IF(H107&lt;100,50,60)</f>
        <v>60</v>
      </c>
      <c r="J107" s="22">
        <f t="shared" ref="J107:J112" si="20">H107*I107</f>
        <v>7980</v>
      </c>
      <c r="K107" s="21">
        <f t="shared" si="12"/>
        <v>173</v>
      </c>
      <c r="L107" s="22">
        <f t="shared" ref="L107:L112" si="21">G107+J107</f>
        <v>12780</v>
      </c>
      <c r="M107" s="22"/>
    </row>
    <row r="108" spans="1:13">
      <c r="A108" s="21">
        <v>104</v>
      </c>
      <c r="B108" s="22" t="s">
        <v>146</v>
      </c>
      <c r="C108" s="22" t="s">
        <v>156</v>
      </c>
      <c r="D108" s="22" t="s">
        <v>157</v>
      </c>
      <c r="E108" s="22">
        <v>35</v>
      </c>
      <c r="F108" s="22">
        <v>120</v>
      </c>
      <c r="G108" s="22">
        <f t="shared" si="18"/>
        <v>4200</v>
      </c>
      <c r="H108" s="22">
        <v>200</v>
      </c>
      <c r="I108" s="22">
        <f t="shared" si="19"/>
        <v>60</v>
      </c>
      <c r="J108" s="22">
        <f t="shared" si="20"/>
        <v>12000</v>
      </c>
      <c r="K108" s="21">
        <f t="shared" si="12"/>
        <v>235</v>
      </c>
      <c r="L108" s="22">
        <f t="shared" si="21"/>
        <v>16200</v>
      </c>
      <c r="M108" s="22"/>
    </row>
    <row r="109" spans="1:13">
      <c r="A109" s="21">
        <v>105</v>
      </c>
      <c r="B109" s="22" t="s">
        <v>146</v>
      </c>
      <c r="C109" s="22" t="s">
        <v>156</v>
      </c>
      <c r="D109" s="22" t="s">
        <v>158</v>
      </c>
      <c r="E109" s="22">
        <v>15</v>
      </c>
      <c r="F109" s="22" t="str">
        <f t="shared" ref="F107:F112" si="22">IF(E109&lt;100,"100","120")</f>
        <v>100</v>
      </c>
      <c r="G109" s="22">
        <f t="shared" si="18"/>
        <v>1500</v>
      </c>
      <c r="H109" s="22">
        <v>43</v>
      </c>
      <c r="I109" s="22">
        <f t="shared" si="19"/>
        <v>50</v>
      </c>
      <c r="J109" s="22">
        <f t="shared" si="20"/>
        <v>2150</v>
      </c>
      <c r="K109" s="21">
        <f t="shared" si="12"/>
        <v>58</v>
      </c>
      <c r="L109" s="22">
        <f t="shared" si="21"/>
        <v>3650</v>
      </c>
      <c r="M109" s="22"/>
    </row>
    <row r="110" spans="1:13">
      <c r="A110" s="21">
        <v>106</v>
      </c>
      <c r="B110" s="22" t="s">
        <v>146</v>
      </c>
      <c r="C110" s="22" t="s">
        <v>156</v>
      </c>
      <c r="D110" s="22" t="s">
        <v>159</v>
      </c>
      <c r="E110" s="22">
        <v>15</v>
      </c>
      <c r="F110" s="22" t="str">
        <f t="shared" si="22"/>
        <v>100</v>
      </c>
      <c r="G110" s="22">
        <f t="shared" si="18"/>
        <v>1500</v>
      </c>
      <c r="H110" s="22">
        <v>42</v>
      </c>
      <c r="I110" s="22">
        <f t="shared" si="19"/>
        <v>50</v>
      </c>
      <c r="J110" s="22">
        <f t="shared" si="20"/>
        <v>2100</v>
      </c>
      <c r="K110" s="21">
        <f t="shared" si="12"/>
        <v>57</v>
      </c>
      <c r="L110" s="22">
        <f t="shared" si="21"/>
        <v>3600</v>
      </c>
      <c r="M110" s="22"/>
    </row>
    <row r="111" spans="1:13">
      <c r="A111" s="21">
        <v>107</v>
      </c>
      <c r="B111" s="22" t="s">
        <v>146</v>
      </c>
      <c r="C111" s="22" t="s">
        <v>160</v>
      </c>
      <c r="D111" s="22" t="s">
        <v>161</v>
      </c>
      <c r="E111" s="22">
        <v>28.3</v>
      </c>
      <c r="F111" s="22">
        <v>120</v>
      </c>
      <c r="G111" s="22">
        <f t="shared" si="18"/>
        <v>3396</v>
      </c>
      <c r="H111" s="22">
        <v>90</v>
      </c>
      <c r="I111" s="22">
        <v>60</v>
      </c>
      <c r="J111" s="22">
        <f t="shared" si="20"/>
        <v>5400</v>
      </c>
      <c r="K111" s="21">
        <f t="shared" si="12"/>
        <v>118.3</v>
      </c>
      <c r="L111" s="22">
        <f t="shared" si="21"/>
        <v>8796</v>
      </c>
      <c r="M111" s="22"/>
    </row>
    <row r="112" spans="1:13">
      <c r="A112" s="21">
        <v>108</v>
      </c>
      <c r="B112" s="22" t="s">
        <v>162</v>
      </c>
      <c r="C112" s="22" t="s">
        <v>163</v>
      </c>
      <c r="D112" s="22" t="s">
        <v>164</v>
      </c>
      <c r="E112" s="22"/>
      <c r="F112" s="22" t="str">
        <f t="shared" si="22"/>
        <v>100</v>
      </c>
      <c r="G112" s="22">
        <f t="shared" si="18"/>
        <v>0</v>
      </c>
      <c r="H112" s="22">
        <v>51</v>
      </c>
      <c r="I112" s="22">
        <f t="shared" si="19"/>
        <v>50</v>
      </c>
      <c r="J112" s="22">
        <f t="shared" si="20"/>
        <v>2550</v>
      </c>
      <c r="K112" s="21">
        <f t="shared" si="12"/>
        <v>51</v>
      </c>
      <c r="L112" s="22">
        <f t="shared" si="21"/>
        <v>2550</v>
      </c>
      <c r="M112" s="22"/>
    </row>
    <row r="113" s="15" customFormat="1" ht="28" customHeight="1" spans="1:13">
      <c r="A113" s="28" t="s">
        <v>165</v>
      </c>
      <c r="B113" s="29"/>
      <c r="C113" s="30"/>
      <c r="D113" s="31"/>
      <c r="E113" s="32">
        <f>SUM(E5:E112)</f>
        <v>1733.39</v>
      </c>
      <c r="F113" s="32"/>
      <c r="G113" s="32">
        <f>SUM(G5:G112)</f>
        <v>213350.6</v>
      </c>
      <c r="H113" s="32">
        <f>SUM(H5:H112)</f>
        <v>10332.47</v>
      </c>
      <c r="I113" s="32"/>
      <c r="J113" s="32">
        <f>SUM(J5:J112)</f>
        <v>613307.7</v>
      </c>
      <c r="K113" s="32">
        <f>SUM(K5:K112)</f>
        <v>12065.86</v>
      </c>
      <c r="L113" s="32">
        <f>SUM(L5:L112)</f>
        <v>826658.3</v>
      </c>
      <c r="M113" s="31"/>
    </row>
  </sheetData>
  <mergeCells count="12">
    <mergeCell ref="A1:M1"/>
    <mergeCell ref="A2:M2"/>
    <mergeCell ref="E3:G3"/>
    <mergeCell ref="H3:J3"/>
    <mergeCell ref="A113:C113"/>
    <mergeCell ref="A3:A4"/>
    <mergeCell ref="B3:B4"/>
    <mergeCell ref="C3:C4"/>
    <mergeCell ref="D3:D4"/>
    <mergeCell ref="K3:K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ySplit="3" topLeftCell="A4" activePane="bottomLeft" state="frozen"/>
      <selection/>
      <selection pane="bottomLeft" activeCell="D9" sqref="D9"/>
    </sheetView>
  </sheetViews>
  <sheetFormatPr defaultColWidth="9" defaultRowHeight="14.25"/>
  <cols>
    <col min="1" max="1" width="20.5" style="1" customWidth="1"/>
    <col min="2" max="2" width="9.75" style="1" customWidth="1"/>
    <col min="3" max="3" width="12" style="1" customWidth="1"/>
    <col min="4" max="4" width="21.25" style="1" customWidth="1"/>
    <col min="5" max="5" width="13.125" style="1" customWidth="1"/>
    <col min="6" max="6" width="9.375" style="1"/>
    <col min="7" max="7" width="9" style="1"/>
    <col min="8" max="8" width="10.5" style="1" customWidth="1"/>
    <col min="9" max="9" width="17.625" style="1" customWidth="1"/>
    <col min="10" max="16384" width="9" style="1"/>
  </cols>
  <sheetData>
    <row r="1" s="1" customFormat="1" ht="30" customHeight="1" spans="1:9">
      <c r="A1" s="3" t="s">
        <v>166</v>
      </c>
      <c r="B1" s="3"/>
      <c r="C1" s="3"/>
      <c r="D1" s="3"/>
      <c r="E1" s="3"/>
      <c r="F1" s="3"/>
      <c r="G1" s="3"/>
      <c r="H1" s="3"/>
      <c r="I1" s="3"/>
    </row>
    <row r="2" s="1" customFormat="1" ht="21.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4.15" customHeight="1" spans="1:9">
      <c r="A3" s="5" t="s">
        <v>167</v>
      </c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10</v>
      </c>
    </row>
    <row r="4" s="1" customFormat="1" ht="46" customHeight="1" spans="1:9">
      <c r="A4" s="5" t="s">
        <v>175</v>
      </c>
      <c r="B4" s="5" t="s">
        <v>176</v>
      </c>
      <c r="C4" s="5" t="s">
        <v>177</v>
      </c>
      <c r="D4" s="34" t="s">
        <v>178</v>
      </c>
      <c r="E4" s="5" t="s">
        <v>179</v>
      </c>
      <c r="F4" s="5">
        <v>1204.95</v>
      </c>
      <c r="G4" s="5">
        <v>30</v>
      </c>
      <c r="H4" s="5">
        <v>30000</v>
      </c>
      <c r="I4" s="5"/>
    </row>
    <row r="5" s="1" customFormat="1" ht="43.9" customHeight="1" spans="1:9">
      <c r="A5" s="6" t="s">
        <v>180</v>
      </c>
      <c r="B5" s="7" t="s">
        <v>181</v>
      </c>
      <c r="C5" s="5" t="s">
        <v>182</v>
      </c>
      <c r="D5" s="8" t="s">
        <v>183</v>
      </c>
      <c r="E5" s="7" t="s">
        <v>184</v>
      </c>
      <c r="F5" s="5">
        <v>307</v>
      </c>
      <c r="G5" s="9">
        <v>30</v>
      </c>
      <c r="H5" s="10">
        <f>F5*G5</f>
        <v>9210</v>
      </c>
      <c r="I5" s="9"/>
    </row>
    <row r="6" s="1" customFormat="1" ht="43.9" customHeight="1" spans="1:9">
      <c r="A6" s="6" t="s">
        <v>185</v>
      </c>
      <c r="B6" s="7" t="s">
        <v>186</v>
      </c>
      <c r="C6" s="5" t="s">
        <v>187</v>
      </c>
      <c r="D6" s="8" t="s">
        <v>188</v>
      </c>
      <c r="E6" s="7" t="s">
        <v>189</v>
      </c>
      <c r="F6" s="5">
        <v>314.1</v>
      </c>
      <c r="G6" s="9">
        <v>30</v>
      </c>
      <c r="H6" s="10">
        <f>F6*G6</f>
        <v>9423</v>
      </c>
      <c r="I6" s="35" t="s">
        <v>190</v>
      </c>
    </row>
    <row r="7" s="2" customFormat="1" ht="43.9" customHeight="1" spans="1:9">
      <c r="A7" s="6" t="s">
        <v>191</v>
      </c>
      <c r="B7" s="7" t="s">
        <v>192</v>
      </c>
      <c r="C7" s="5" t="s">
        <v>177</v>
      </c>
      <c r="D7" s="8" t="s">
        <v>193</v>
      </c>
      <c r="E7" s="7" t="s">
        <v>194</v>
      </c>
      <c r="F7" s="5">
        <v>1094.8</v>
      </c>
      <c r="G7" s="9">
        <v>30</v>
      </c>
      <c r="H7" s="10">
        <v>30000</v>
      </c>
      <c r="I7" s="9"/>
    </row>
    <row r="8" s="1" customFormat="1" ht="43.9" customHeight="1" spans="1:9">
      <c r="A8" s="6" t="s">
        <v>195</v>
      </c>
      <c r="B8" s="7" t="s">
        <v>196</v>
      </c>
      <c r="C8" s="5" t="s">
        <v>182</v>
      </c>
      <c r="D8" s="8" t="s">
        <v>197</v>
      </c>
      <c r="E8" s="7" t="s">
        <v>198</v>
      </c>
      <c r="F8" s="5">
        <v>1200</v>
      </c>
      <c r="G8" s="9">
        <v>30</v>
      </c>
      <c r="H8" s="10">
        <v>30000</v>
      </c>
      <c r="I8" s="9"/>
    </row>
    <row r="9" s="1" customFormat="1" ht="43.9" customHeight="1" spans="1:9">
      <c r="A9" s="6" t="s">
        <v>199</v>
      </c>
      <c r="B9" s="7" t="s">
        <v>200</v>
      </c>
      <c r="C9" s="5" t="s">
        <v>177</v>
      </c>
      <c r="D9" s="8" t="s">
        <v>201</v>
      </c>
      <c r="E9" s="7" t="s">
        <v>202</v>
      </c>
      <c r="F9" s="5">
        <v>1556.75</v>
      </c>
      <c r="G9" s="9">
        <v>30</v>
      </c>
      <c r="H9" s="10">
        <v>30000</v>
      </c>
      <c r="I9" s="9"/>
    </row>
    <row r="10" s="1" customFormat="1" ht="31.15" customHeight="1" spans="1:9">
      <c r="A10" s="11" t="s">
        <v>203</v>
      </c>
      <c r="B10" s="12"/>
      <c r="C10" s="12"/>
      <c r="D10" s="12"/>
      <c r="E10" s="12"/>
      <c r="F10" s="13">
        <f>SUM(F4:F9)</f>
        <v>5677.6</v>
      </c>
      <c r="G10" s="12"/>
      <c r="H10" s="10">
        <f>SUM(H4:H9)</f>
        <v>138633</v>
      </c>
      <c r="I10" s="9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1 " > < c o m m e n t   s : r e f = " G 1 0 4 "   r g b C l r = " 1 5 C 8 F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已验收</vt:lpstr>
      <vt:lpstr>社会化服务组织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2021-02-07T07:26:00Z</dcterms:created>
  <dcterms:modified xsi:type="dcterms:W3CDTF">2023-06-20T00:53:29Z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AFBC4F4620A641C3B5B51838A4A02A61_13</vt:lpwstr>
  </property>
  <property fmtid="{D5CDD505-2E9C-101B-9397-08002B2CF9AE}" pid="4" name="commondata">
    <vt:lpwstr>eyJoZGlkIjoiN2UzOTE4ODhlNjk5YmY1NWZhNGIxYTliMzVhNGJmNDEifQ==</vt:lpwstr>
  </property>
</Properties>
</file>